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edia Edukasi dan Entertaint\Materi Financial\"/>
    </mc:Choice>
  </mc:AlternateContent>
  <bookViews>
    <workbookView xWindow="0" yWindow="0" windowWidth="20490" windowHeight="7620" activeTab="2"/>
  </bookViews>
  <sheets>
    <sheet name="Week 1" sheetId="1" r:id="rId1"/>
    <sheet name="Week 2" sheetId="2" r:id="rId2"/>
    <sheet name="Week 3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4" l="1"/>
  <c r="J31" i="4"/>
  <c r="AW33" i="2"/>
  <c r="AW31" i="2"/>
  <c r="I31" i="2"/>
  <c r="I33" i="2"/>
  <c r="BL33" i="4"/>
  <c r="BL31" i="4"/>
  <c r="BL35" i="4"/>
  <c r="AT31" i="4"/>
  <c r="AT33" i="4"/>
  <c r="AT35" i="4"/>
  <c r="AH34" i="4"/>
  <c r="AH31" i="4"/>
  <c r="AH35" i="4"/>
  <c r="AB35" i="4"/>
  <c r="AB33" i="4"/>
  <c r="AB31" i="4"/>
  <c r="V35" i="4"/>
  <c r="V34" i="4"/>
  <c r="V31" i="4"/>
  <c r="J35" i="4" l="1"/>
  <c r="AW35" i="2"/>
  <c r="I39" i="2" l="1"/>
  <c r="I38" i="2"/>
  <c r="I35" i="2"/>
  <c r="X33" i="1" l="1"/>
  <c r="X31" i="1"/>
  <c r="X35" i="1" l="1"/>
</calcChain>
</file>

<file path=xl/sharedStrings.xml><?xml version="1.0" encoding="utf-8"?>
<sst xmlns="http://schemas.openxmlformats.org/spreadsheetml/2006/main" count="613" uniqueCount="126">
  <si>
    <t>Aset</t>
  </si>
  <si>
    <t>Liability</t>
  </si>
  <si>
    <t>Kas</t>
  </si>
  <si>
    <t>Equity</t>
  </si>
  <si>
    <t>Total</t>
  </si>
  <si>
    <t>Diinvestasikan modal 10.000.000</t>
  </si>
  <si>
    <t>Modal Awal</t>
  </si>
  <si>
    <t>Latian Soal #1</t>
  </si>
  <si>
    <t>Membeli booth untuk jualan seharga 4.500.000</t>
  </si>
  <si>
    <t>Peralatan</t>
  </si>
  <si>
    <t>Latian Soal #2</t>
  </si>
  <si>
    <t>Latian Soal #3</t>
  </si>
  <si>
    <t>Gading mendapatkan kontrakan yang dibayar bulanan seharga 250.000 / bulan</t>
  </si>
  <si>
    <t>Gading membeli 250 persediaan tempe keju yang sudah dihitung  hpp per box 5.000</t>
  </si>
  <si>
    <t>Persediaan</t>
  </si>
  <si>
    <t>Latian Soal #4</t>
  </si>
  <si>
    <t>Latian Soal #5</t>
  </si>
  <si>
    <t>Pada Minggu Pertama Tempe keju terjual 230 box dengan pembayaran cash</t>
  </si>
  <si>
    <t>Untuk menambah penjualan gading mulai membuat foto produk untuk content marketing</t>
  </si>
  <si>
    <t>ia menggunakan jasa foto produk profesional dengan biaya 500.000</t>
  </si>
  <si>
    <t>Latian Soal #6</t>
  </si>
  <si>
    <t>Latian Soal #7</t>
  </si>
  <si>
    <t>Latian Soal #8</t>
  </si>
  <si>
    <t>Cetak Banner dan MMT untuk media marketing 350.000</t>
  </si>
  <si>
    <t>Hutang Pihak Ketiga</t>
  </si>
  <si>
    <t>Latian Soal #9</t>
  </si>
  <si>
    <t>Gading membeli 500 persediaan tempe keju yang sudah dihitung  hpp per box 5.000</t>
  </si>
  <si>
    <t>Dengan pembayaran Cash</t>
  </si>
  <si>
    <t>Dengan pembayaran Cash 40% dan Hutang 60%</t>
  </si>
  <si>
    <t>Hutang Dagang</t>
  </si>
  <si>
    <t>Dari uang sendiri 7.500.000 dan Pinjaman dari saudara 2.500.000</t>
  </si>
  <si>
    <t>Dengan harga per box Rp 9.000</t>
  </si>
  <si>
    <t>Sales</t>
  </si>
  <si>
    <t>Cost Of Goods Sold (COGS)</t>
  </si>
  <si>
    <t>Gross Profit ( Earning so far )</t>
  </si>
  <si>
    <t>Earning Week to Date</t>
  </si>
  <si>
    <t>Membukukan pengeluaran bensin Rp 50.000</t>
  </si>
  <si>
    <t>Latian Soal #10</t>
  </si>
  <si>
    <t>Gross Profit</t>
  </si>
  <si>
    <t>~COGS</t>
  </si>
  <si>
    <t>~Expense</t>
  </si>
  <si>
    <t>Profit</t>
  </si>
  <si>
    <t xml:space="preserve">Inventory </t>
  </si>
  <si>
    <t xml:space="preserve">Pembelian persediaan </t>
  </si>
  <si>
    <t xml:space="preserve">Penjualan </t>
  </si>
  <si>
    <t xml:space="preserve">Persediaan Akhir </t>
  </si>
  <si>
    <t xml:space="preserve">* Foto produk </t>
  </si>
  <si>
    <t>* Interest</t>
  </si>
  <si>
    <t>Total Expense</t>
  </si>
  <si>
    <t>Cash Statement</t>
  </si>
  <si>
    <t>Pinjaman Uang</t>
  </si>
  <si>
    <t xml:space="preserve">Pembayaran Hutang </t>
  </si>
  <si>
    <t xml:space="preserve">Modal Awal </t>
  </si>
  <si>
    <t xml:space="preserve">Ending Cash </t>
  </si>
  <si>
    <t xml:space="preserve">Pengeluaran </t>
  </si>
  <si>
    <t>Latian Soal #11</t>
  </si>
  <si>
    <t>Membukukan Laba Ditahan ( Retained Earning )</t>
  </si>
  <si>
    <t xml:space="preserve">Laba Ditahan </t>
  </si>
  <si>
    <t>40% Cash</t>
  </si>
  <si>
    <t>Tempe Keju terjual 400 box dengan pembayaran 40% Cash dan 60% Kredit</t>
  </si>
  <si>
    <t xml:space="preserve">Pembayaran </t>
  </si>
  <si>
    <t>60% Kredit</t>
  </si>
  <si>
    <t>Piutang Dagang</t>
  </si>
  <si>
    <t>Latian Soal #12</t>
  </si>
  <si>
    <t>Latian Soal #13</t>
  </si>
  <si>
    <t xml:space="preserve">Menjual persediaan yang tersisa dengan harga HPP </t>
  </si>
  <si>
    <t>Latian Soal #14</t>
  </si>
  <si>
    <t xml:space="preserve">Membukukan depresiasi booth Rp 375.000, dengan masa pakai 12 bulan </t>
  </si>
  <si>
    <t>Depresiasi</t>
  </si>
  <si>
    <t xml:space="preserve">Nilai Peralatan </t>
  </si>
  <si>
    <t>Latian Soal #15</t>
  </si>
  <si>
    <t>Latian Soal #16</t>
  </si>
  <si>
    <t xml:space="preserve">Customer membayar hutang Rp  1.500.000 </t>
  </si>
  <si>
    <t>Latian Soal #17</t>
  </si>
  <si>
    <t>Membayar hutang kepada supplier untuk pembelian minggu lalu Rp 1.500.000</t>
  </si>
  <si>
    <t>Latian Soal #18</t>
  </si>
  <si>
    <t>Bad Debt ( Piutang Tak Tertagih ) Sebesar Rp 660.000</t>
  </si>
  <si>
    <t>Latian Soal #19</t>
  </si>
  <si>
    <t>Mendapat pesanan 200 box tempe keju dibayar cash dengan harga Rp 8.000 / Box</t>
  </si>
  <si>
    <t>Latian Soal #20</t>
  </si>
  <si>
    <t xml:space="preserve">Persediaan Awal </t>
  </si>
  <si>
    <r>
      <t xml:space="preserve">Profit &amp; Loss </t>
    </r>
    <r>
      <rPr>
        <b/>
        <sz val="16"/>
        <color theme="1"/>
        <rFont val="Calibri"/>
        <family val="2"/>
        <scheme val="minor"/>
      </rPr>
      <t>#1 - #10</t>
    </r>
  </si>
  <si>
    <t xml:space="preserve">Cash Statement </t>
  </si>
  <si>
    <t xml:space="preserve">Piutang terbayar </t>
  </si>
  <si>
    <t xml:space="preserve">Customer hari kemarin  yang beli dengan hutang pindah rumah dan tidak membayar hutang </t>
  </si>
  <si>
    <t>Latian Soal #21</t>
  </si>
  <si>
    <t>Menjual sisa 250 stok yang hampir rusak dengan harga Rp 2.500 per box</t>
  </si>
  <si>
    <t>Mendapat 500 persediaan dengan pembayaran tempo H +7 dengan hpp per box Rp 5.000</t>
  </si>
  <si>
    <t>Membayar hutang pembelian bahan baku minggu lalu Rp 2.500.000</t>
  </si>
  <si>
    <t>Latian Soal #22</t>
  </si>
  <si>
    <t>Latian Soal #23</t>
  </si>
  <si>
    <t>Negosiasi dengan supplier untuk deal harga yang lebih baik dengan pembelian lebih banyak</t>
  </si>
  <si>
    <t>Mendapatkan hasil harga Rp 4.000 / Box dengan minimal pembelian 750</t>
  </si>
  <si>
    <t xml:space="preserve">metode pembayaran 75% Cash 25% dibayar setelah 2 minggu </t>
  </si>
  <si>
    <t>Harga persediaan 750 box</t>
  </si>
  <si>
    <t>75% Cash</t>
  </si>
  <si>
    <t>23% Hutang</t>
  </si>
  <si>
    <t>Menjual 750 box selama 2 hari di event kuliner dengan harga Rp 9.000 / Box</t>
  </si>
  <si>
    <t>Mengikuti event kuliner dengan biaya sewa stand Rp 500.000 selama 2 hari</t>
  </si>
  <si>
    <t>Membukukan transport selama event Rp 150.000</t>
  </si>
  <si>
    <t xml:space="preserve">Membeli persediaan bahan baku 1.000 Box dengan deal pembelian seperti sebelumnya </t>
  </si>
  <si>
    <t>Harga persediaan 1.000 box</t>
  </si>
  <si>
    <t>Latian Soal #24</t>
  </si>
  <si>
    <t>Latian Soal #25</t>
  </si>
  <si>
    <t>Melakukan iklan di Instagram untuk endorse ke akun kuliner lokal Rp 250.000</t>
  </si>
  <si>
    <t>Iklan menggunakan FB ads Rp 250.000</t>
  </si>
  <si>
    <t>Jasa pembuatan content Rp 150.000</t>
  </si>
  <si>
    <t>Latian Soal #26</t>
  </si>
  <si>
    <t xml:space="preserve">Setelah iklan di media sosial penjualan melalui go food dan grab food meningkat drastis </t>
  </si>
  <si>
    <t xml:space="preserve">laku 500 box dalam 2 hari </t>
  </si>
  <si>
    <t>Latian Soal #27</t>
  </si>
  <si>
    <t>Latian Soal #28</t>
  </si>
  <si>
    <t xml:space="preserve">Pindah lokasi ke kontrakan yang lebih besar agar dapat stok persediaan lebih banyak </t>
  </si>
  <si>
    <t xml:space="preserve">Dengan biaya Rp 500.000 per bulan </t>
  </si>
  <si>
    <t xml:space="preserve">Membeli refrigerator seharga Rp 2.500.000 pembayaran cash </t>
  </si>
  <si>
    <t>Latian Soal #29</t>
  </si>
  <si>
    <t>Latian Soal #30</t>
  </si>
  <si>
    <t>Mendapat pesanan untuk acara resepsi 300 box dengan harga Rp 8.000 / Box</t>
  </si>
  <si>
    <r>
      <t xml:space="preserve">Profit &amp; Loss </t>
    </r>
    <r>
      <rPr>
        <b/>
        <sz val="16"/>
        <color theme="1"/>
        <rFont val="Calibri"/>
        <family val="2"/>
        <scheme val="minor"/>
      </rPr>
      <t>#21 - #30</t>
    </r>
  </si>
  <si>
    <r>
      <t xml:space="preserve">Profit &amp; Loss </t>
    </r>
    <r>
      <rPr>
        <b/>
        <sz val="16"/>
        <color theme="1"/>
        <rFont val="Calibri"/>
        <family val="2"/>
        <scheme val="minor"/>
      </rPr>
      <t>#11 - #19</t>
    </r>
  </si>
  <si>
    <t>Karena Belum mempunyai tempat penyimpanan stok dimakan tikus 50 box</t>
  </si>
  <si>
    <t>Membayar hutang kepada Saudara Rp 2.500.000 ditambah interest Rp 100.000</t>
  </si>
  <si>
    <t>25% Hutang</t>
  </si>
  <si>
    <t xml:space="preserve">* </t>
  </si>
  <si>
    <t xml:space="preserve">*  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</si>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</sst>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Rp&quot;* #,##0_-;\-&quot;Rp&quot;* #,##0_-;_-&quot;Rp&quot;* &quot;-&quot;_-;_-@_-"/>
    <numFmt numFmtId="41" formatCode="_-* #,##0_-;\-* #,##0_-;_-* &quot;-&quot;_-;_-@_-"/>
    <numFmt numFmtId="164" formatCode="_-[$Rp-421]* #,##0_-;\-[$Rp-421]* #,##0_-;_-[$Rp-421]* &quot;-&quot;??_-;_-@_-"/>
  </numFmts>
  <fonts count="1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u val="singleAccounting"/>
      <sz val="11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88">
    <xf numFmtId="0" fontId="0" fillId="0" borderId="0" xfId="0"/>
    <xf numFmtId="0" fontId="0" fillId="2" borderId="6" xfId="0" applyFill="1" applyBorder="1"/>
    <xf numFmtId="42" fontId="0" fillId="2" borderId="7" xfId="2" applyFont="1" applyFill="1" applyBorder="1"/>
    <xf numFmtId="0" fontId="2" fillId="2" borderId="6" xfId="0" applyFont="1" applyFill="1" applyBorder="1"/>
    <xf numFmtId="42" fontId="2" fillId="2" borderId="7" xfId="2" applyFont="1" applyFill="1" applyBorder="1"/>
    <xf numFmtId="0" fontId="0" fillId="2" borderId="8" xfId="0" applyFill="1" applyBorder="1"/>
    <xf numFmtId="42" fontId="0" fillId="2" borderId="9" xfId="2" applyFont="1" applyFill="1" applyBorder="1"/>
    <xf numFmtId="41" fontId="0" fillId="2" borderId="7" xfId="1" applyFont="1" applyFill="1" applyBorder="1"/>
    <xf numFmtId="0" fontId="5" fillId="2" borderId="1" xfId="0" applyFont="1" applyFill="1" applyBorder="1"/>
    <xf numFmtId="42" fontId="5" fillId="2" borderId="3" xfId="2" applyFont="1" applyFill="1" applyBorder="1"/>
    <xf numFmtId="164" fontId="0" fillId="0" borderId="0" xfId="0" applyNumberFormat="1"/>
    <xf numFmtId="164" fontId="7" fillId="0" borderId="0" xfId="0" applyNumberFormat="1" applyFont="1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left" vertical="center"/>
    </xf>
    <xf numFmtId="164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64" fontId="8" fillId="0" borderId="0" xfId="0" applyNumberFormat="1" applyFont="1" applyBorder="1" applyAlignment="1">
      <alignment horizontal="left" vertical="center"/>
    </xf>
    <xf numFmtId="164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horizontal="left" vertical="center"/>
    </xf>
    <xf numFmtId="0" fontId="0" fillId="0" borderId="4" xfId="0" applyBorder="1"/>
    <xf numFmtId="0" fontId="0" fillId="0" borderId="10" xfId="0" applyBorder="1" applyAlignment="1">
      <alignment horizontal="left" vertical="center"/>
    </xf>
    <xf numFmtId="164" fontId="0" fillId="0" borderId="5" xfId="0" applyNumberFormat="1" applyBorder="1" applyAlignment="1">
      <alignment vertical="center"/>
    </xf>
    <xf numFmtId="0" fontId="0" fillId="0" borderId="6" xfId="0" applyBorder="1" applyAlignment="1">
      <alignment horizontal="left" vertical="center"/>
    </xf>
    <xf numFmtId="164" fontId="7" fillId="0" borderId="7" xfId="0" applyNumberFormat="1" applyFont="1" applyBorder="1" applyAlignment="1">
      <alignment vertical="center"/>
    </xf>
    <xf numFmtId="0" fontId="0" fillId="0" borderId="6" xfId="0" applyBorder="1" applyAlignment="1">
      <alignment horizontal="left"/>
    </xf>
    <xf numFmtId="164" fontId="0" fillId="0" borderId="7" xfId="0" applyNumberFormat="1" applyBorder="1" applyAlignment="1">
      <alignment vertical="center"/>
    </xf>
    <xf numFmtId="0" fontId="0" fillId="0" borderId="6" xfId="0" applyBorder="1"/>
    <xf numFmtId="0" fontId="8" fillId="0" borderId="6" xfId="0" applyFont="1" applyBorder="1" applyAlignment="1">
      <alignment horizontal="left" vertical="center"/>
    </xf>
    <xf numFmtId="164" fontId="10" fillId="0" borderId="7" xfId="0" applyNumberFormat="1" applyFont="1" applyBorder="1" applyAlignment="1">
      <alignment vertical="center"/>
    </xf>
    <xf numFmtId="0" fontId="0" fillId="0" borderId="8" xfId="0" applyBorder="1"/>
    <xf numFmtId="0" fontId="0" fillId="0" borderId="11" xfId="0" applyBorder="1" applyAlignment="1">
      <alignment horizontal="left" vertical="center"/>
    </xf>
    <xf numFmtId="164" fontId="0" fillId="0" borderId="11" xfId="0" applyNumberFormat="1" applyBorder="1" applyAlignment="1">
      <alignment horizontal="left" vertical="center"/>
    </xf>
    <xf numFmtId="164" fontId="0" fillId="0" borderId="9" xfId="0" applyNumberFormat="1" applyBorder="1" applyAlignment="1">
      <alignment vertical="center"/>
    </xf>
    <xf numFmtId="0" fontId="5" fillId="0" borderId="6" xfId="0" applyFont="1" applyBorder="1"/>
    <xf numFmtId="0" fontId="0" fillId="0" borderId="7" xfId="0" applyBorder="1"/>
    <xf numFmtId="0" fontId="5" fillId="2" borderId="8" xfId="0" applyFont="1" applyFill="1" applyBorder="1"/>
    <xf numFmtId="42" fontId="5" fillId="2" borderId="9" xfId="2" applyFont="1" applyFill="1" applyBorder="1"/>
    <xf numFmtId="0" fontId="0" fillId="2" borderId="0" xfId="0" applyFill="1" applyBorder="1"/>
    <xf numFmtId="0" fontId="0" fillId="0" borderId="0" xfId="0" applyBorder="1"/>
    <xf numFmtId="0" fontId="2" fillId="2" borderId="0" xfId="0" applyFont="1" applyFill="1" applyBorder="1"/>
    <xf numFmtId="0" fontId="0" fillId="2" borderId="11" xfId="0" applyFill="1" applyBorder="1"/>
    <xf numFmtId="0" fontId="5" fillId="2" borderId="11" xfId="0" applyFont="1" applyFill="1" applyBorder="1"/>
    <xf numFmtId="0" fontId="0" fillId="2" borderId="6" xfId="0" applyFill="1" applyBorder="1" applyAlignment="1">
      <alignment horizontal="right"/>
    </xf>
    <xf numFmtId="42" fontId="0" fillId="2" borderId="0" xfId="0" applyNumberFormat="1" applyFill="1" applyBorder="1"/>
    <xf numFmtId="41" fontId="0" fillId="0" borderId="0" xfId="1" applyFont="1"/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4" fillId="2" borderId="10" xfId="0" applyFont="1" applyFill="1" applyBorder="1" applyAlignment="1">
      <alignment horizontal="center"/>
    </xf>
    <xf numFmtId="164" fontId="0" fillId="0" borderId="0" xfId="1" applyNumberFormat="1" applyFont="1" applyBorder="1"/>
    <xf numFmtId="0" fontId="0" fillId="0" borderId="0" xfId="0" applyAlignment="1">
      <alignment horizontal="center"/>
    </xf>
    <xf numFmtId="164" fontId="0" fillId="0" borderId="12" xfId="0" applyNumberFormat="1" applyBorder="1" applyAlignment="1">
      <alignment vertical="center"/>
    </xf>
    <xf numFmtId="164" fontId="0" fillId="0" borderId="13" xfId="0" applyNumberFormat="1" applyBorder="1" applyAlignment="1">
      <alignment vertical="center"/>
    </xf>
    <xf numFmtId="164" fontId="0" fillId="0" borderId="12" xfId="0" applyNumberFormat="1" applyBorder="1" applyAlignment="1">
      <alignment horizontal="left" vertical="center"/>
    </xf>
    <xf numFmtId="164" fontId="0" fillId="0" borderId="13" xfId="0" applyNumberFormat="1" applyBorder="1" applyAlignment="1">
      <alignment horizontal="left" vertical="center"/>
    </xf>
    <xf numFmtId="164" fontId="0" fillId="0" borderId="14" xfId="0" applyNumberFormat="1" applyBorder="1" applyAlignment="1">
      <alignment vertical="center"/>
    </xf>
    <xf numFmtId="41" fontId="0" fillId="0" borderId="0" xfId="1" applyFont="1" applyAlignment="1">
      <alignment horizontal="center"/>
    </xf>
    <xf numFmtId="164" fontId="7" fillId="0" borderId="14" xfId="0" applyNumberFormat="1" applyFont="1" applyBorder="1" applyAlignment="1">
      <alignment vertical="center"/>
    </xf>
    <xf numFmtId="42" fontId="0" fillId="2" borderId="14" xfId="2" applyFont="1" applyFill="1" applyBorder="1"/>
    <xf numFmtId="41" fontId="0" fillId="2" borderId="14" xfId="1" applyFont="1" applyFill="1" applyBorder="1"/>
    <xf numFmtId="42" fontId="0" fillId="2" borderId="15" xfId="2" applyFont="1" applyFill="1" applyBorder="1"/>
    <xf numFmtId="42" fontId="1" fillId="2" borderId="15" xfId="2" applyFont="1" applyFill="1" applyBorder="1"/>
    <xf numFmtId="164" fontId="0" fillId="0" borderId="15" xfId="0" applyNumberFormat="1" applyBorder="1"/>
    <xf numFmtId="41" fontId="0" fillId="2" borderId="15" xfId="1" applyFont="1" applyFill="1" applyBorder="1"/>
    <xf numFmtId="42" fontId="0" fillId="2" borderId="12" xfId="0" applyNumberFormat="1" applyFill="1" applyBorder="1"/>
    <xf numFmtId="164" fontId="0" fillId="2" borderId="13" xfId="1" applyNumberFormat="1" applyFont="1" applyFill="1" applyBorder="1"/>
    <xf numFmtId="0" fontId="0" fillId="0" borderId="14" xfId="0" applyBorder="1"/>
    <xf numFmtId="164" fontId="10" fillId="0" borderId="14" xfId="0" applyNumberFormat="1" applyFont="1" applyBorder="1" applyAlignment="1">
      <alignment vertical="center"/>
    </xf>
    <xf numFmtId="164" fontId="0" fillId="0" borderId="12" xfId="1" applyNumberFormat="1" applyFont="1" applyBorder="1"/>
    <xf numFmtId="164" fontId="0" fillId="0" borderId="13" xfId="1" applyNumberFormat="1" applyFont="1" applyBorder="1"/>
    <xf numFmtId="42" fontId="0" fillId="2" borderId="7" xfId="0" applyNumberFormat="1" applyFill="1" applyBorder="1"/>
    <xf numFmtId="164" fontId="0" fillId="0" borderId="15" xfId="0" applyNumberForma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42" fontId="6" fillId="0" borderId="0" xfId="0" applyNumberFormat="1" applyFont="1" applyAlignment="1">
      <alignment horizontal="left"/>
    </xf>
  </cellXfs>
  <cellStyles count="3">
    <cellStyle name="Comma [0]" xfId="1" builtinId="6"/>
    <cellStyle name="Currency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53"/>
  <sheetViews>
    <sheetView showGridLines="0" topLeftCell="A15" zoomScale="85" zoomScaleNormal="85" workbookViewId="0">
      <selection activeCell="D30" sqref="D30"/>
    </sheetView>
  </sheetViews>
  <sheetFormatPr defaultRowHeight="15" x14ac:dyDescent="0.25"/>
  <cols>
    <col min="2" max="3" width="21.85546875" customWidth="1"/>
    <col min="4" max="5" width="21.28515625" customWidth="1"/>
    <col min="6" max="6" width="3" customWidth="1"/>
    <col min="7" max="8" width="21.85546875" customWidth="1"/>
    <col min="9" max="10" width="21.28515625" customWidth="1"/>
    <col min="11" max="11" width="3" customWidth="1"/>
    <col min="12" max="13" width="21.85546875" customWidth="1"/>
    <col min="14" max="15" width="21.28515625" customWidth="1"/>
    <col min="16" max="16" width="3" customWidth="1"/>
    <col min="17" max="18" width="21.85546875" customWidth="1"/>
    <col min="19" max="20" width="21.28515625" customWidth="1"/>
    <col min="21" max="21" width="3" customWidth="1"/>
    <col min="22" max="23" width="21.85546875" customWidth="1"/>
    <col min="24" max="25" width="21.28515625" customWidth="1"/>
    <col min="26" max="26" width="3" customWidth="1"/>
    <col min="27" max="28" width="21.85546875" customWidth="1"/>
    <col min="29" max="30" width="21.28515625" customWidth="1"/>
    <col min="31" max="31" width="3" customWidth="1"/>
    <col min="32" max="33" width="21.85546875" customWidth="1"/>
    <col min="34" max="35" width="21.28515625" customWidth="1"/>
    <col min="36" max="36" width="3" customWidth="1"/>
    <col min="37" max="38" width="21.85546875" customWidth="1"/>
    <col min="39" max="40" width="21.28515625" customWidth="1"/>
    <col min="41" max="41" width="3" customWidth="1"/>
    <col min="42" max="43" width="21.85546875" customWidth="1"/>
    <col min="44" max="45" width="21.28515625" customWidth="1"/>
    <col min="46" max="46" width="3" customWidth="1"/>
    <col min="47" max="48" width="21.85546875" customWidth="1"/>
    <col min="49" max="50" width="21.28515625" customWidth="1"/>
    <col min="51" max="51" width="4.42578125" customWidth="1"/>
    <col min="52" max="52" width="3" customWidth="1"/>
    <col min="53" max="53" width="27.28515625" style="12" customWidth="1"/>
    <col min="54" max="54" width="16.5703125" style="12" customWidth="1"/>
    <col min="55" max="55" width="23.42578125" style="13" customWidth="1"/>
    <col min="56" max="56" width="6.28515625" customWidth="1"/>
    <col min="57" max="57" width="26.42578125" customWidth="1"/>
    <col min="58" max="58" width="26.42578125" style="13" customWidth="1"/>
    <col min="60" max="60" width="21.5703125" style="48" customWidth="1"/>
    <col min="62" max="62" width="24.7109375" customWidth="1"/>
  </cols>
  <sheetData>
    <row r="1" spans="2:62" ht="15.75" thickBot="1" x14ac:dyDescent="0.3"/>
    <row r="2" spans="2:62" s="54" customFormat="1" ht="19.5" customHeight="1" thickBot="1" x14ac:dyDescent="0.3">
      <c r="B2" s="76" t="s">
        <v>7</v>
      </c>
      <c r="C2" s="77"/>
      <c r="D2" s="77"/>
      <c r="E2" s="78"/>
      <c r="G2" s="76" t="s">
        <v>10</v>
      </c>
      <c r="H2" s="77"/>
      <c r="I2" s="77"/>
      <c r="J2" s="78"/>
      <c r="L2" s="76" t="s">
        <v>11</v>
      </c>
      <c r="M2" s="77"/>
      <c r="N2" s="77"/>
      <c r="O2" s="78"/>
      <c r="Q2" s="76" t="s">
        <v>15</v>
      </c>
      <c r="R2" s="77"/>
      <c r="S2" s="77"/>
      <c r="T2" s="78"/>
      <c r="V2" s="76" t="s">
        <v>16</v>
      </c>
      <c r="W2" s="77"/>
      <c r="X2" s="77"/>
      <c r="Y2" s="78"/>
      <c r="AA2" s="76" t="s">
        <v>20</v>
      </c>
      <c r="AB2" s="77"/>
      <c r="AC2" s="77"/>
      <c r="AD2" s="78"/>
      <c r="AF2" s="76" t="s">
        <v>21</v>
      </c>
      <c r="AG2" s="77"/>
      <c r="AH2" s="77"/>
      <c r="AI2" s="78"/>
      <c r="AK2" s="76" t="s">
        <v>22</v>
      </c>
      <c r="AL2" s="77"/>
      <c r="AM2" s="77"/>
      <c r="AN2" s="78"/>
      <c r="AP2" s="76" t="s">
        <v>25</v>
      </c>
      <c r="AQ2" s="77"/>
      <c r="AR2" s="77"/>
      <c r="AS2" s="78"/>
      <c r="AU2" s="76" t="s">
        <v>37</v>
      </c>
      <c r="AV2" s="77"/>
      <c r="AW2" s="77"/>
      <c r="AX2" s="78"/>
      <c r="AZ2" s="79" t="s">
        <v>81</v>
      </c>
      <c r="BA2" s="80"/>
      <c r="BB2" s="80"/>
      <c r="BC2" s="81"/>
      <c r="BE2" s="79" t="s">
        <v>82</v>
      </c>
      <c r="BF2" s="81"/>
      <c r="BH2" s="60"/>
    </row>
    <row r="3" spans="2:62" ht="18.75" customHeight="1" thickBot="1" x14ac:dyDescent="0.3">
      <c r="B3" s="49" t="s">
        <v>0</v>
      </c>
      <c r="C3" s="50"/>
      <c r="D3" s="49" t="s">
        <v>1</v>
      </c>
      <c r="E3" s="50"/>
      <c r="G3" s="49" t="s">
        <v>0</v>
      </c>
      <c r="H3" s="50"/>
      <c r="I3" s="49" t="s">
        <v>1</v>
      </c>
      <c r="J3" s="50"/>
      <c r="L3" s="49" t="s">
        <v>0</v>
      </c>
      <c r="M3" s="50"/>
      <c r="N3" s="49" t="s">
        <v>1</v>
      </c>
      <c r="O3" s="50"/>
      <c r="Q3" s="49" t="s">
        <v>0</v>
      </c>
      <c r="R3" s="50"/>
      <c r="S3" s="49" t="s">
        <v>1</v>
      </c>
      <c r="T3" s="50"/>
      <c r="V3" s="49" t="s">
        <v>0</v>
      </c>
      <c r="W3" s="50"/>
      <c r="X3" s="49" t="s">
        <v>1</v>
      </c>
      <c r="Y3" s="50"/>
      <c r="AA3" s="49" t="s">
        <v>0</v>
      </c>
      <c r="AB3" s="50"/>
      <c r="AC3" s="49" t="s">
        <v>1</v>
      </c>
      <c r="AD3" s="50"/>
      <c r="AF3" s="49" t="s">
        <v>0</v>
      </c>
      <c r="AG3" s="50"/>
      <c r="AH3" s="49" t="s">
        <v>1</v>
      </c>
      <c r="AI3" s="50"/>
      <c r="AK3" s="49" t="s">
        <v>0</v>
      </c>
      <c r="AL3" s="50"/>
      <c r="AM3" s="49" t="s">
        <v>1</v>
      </c>
      <c r="AN3" s="50"/>
      <c r="AP3" s="49" t="s">
        <v>0</v>
      </c>
      <c r="AQ3" s="50"/>
      <c r="AR3" s="49" t="s">
        <v>1</v>
      </c>
      <c r="AS3" s="50"/>
      <c r="AU3" s="49" t="s">
        <v>0</v>
      </c>
      <c r="AV3" s="50"/>
      <c r="AW3" s="49" t="s">
        <v>1</v>
      </c>
      <c r="AX3" s="50"/>
      <c r="AZ3" s="82"/>
      <c r="BA3" s="83"/>
      <c r="BB3" s="83"/>
      <c r="BC3" s="84"/>
      <c r="BE3" s="82"/>
      <c r="BF3" s="84"/>
    </row>
    <row r="4" spans="2:62" ht="15.75" thickBot="1" x14ac:dyDescent="0.3">
      <c r="B4" s="1" t="s">
        <v>2</v>
      </c>
      <c r="C4" s="62"/>
      <c r="D4" s="1" t="s">
        <v>24</v>
      </c>
      <c r="E4" s="62"/>
      <c r="G4" s="1" t="s">
        <v>2</v>
      </c>
      <c r="H4" s="62"/>
      <c r="I4" s="1" t="s">
        <v>24</v>
      </c>
      <c r="J4" s="62"/>
      <c r="L4" s="1" t="s">
        <v>2</v>
      </c>
      <c r="M4" s="62"/>
      <c r="N4" s="1" t="s">
        <v>24</v>
      </c>
      <c r="O4" s="62"/>
      <c r="Q4" s="1" t="s">
        <v>2</v>
      </c>
      <c r="R4" s="62"/>
      <c r="S4" s="1" t="s">
        <v>24</v>
      </c>
      <c r="T4" s="62"/>
      <c r="V4" s="1" t="s">
        <v>2</v>
      </c>
      <c r="W4" s="62">
        <v>6070000</v>
      </c>
      <c r="X4" s="1" t="s">
        <v>24</v>
      </c>
      <c r="Y4" s="62"/>
      <c r="AA4" s="1" t="s">
        <v>2</v>
      </c>
      <c r="AB4" s="62"/>
      <c r="AC4" s="1" t="s">
        <v>24</v>
      </c>
      <c r="AD4" s="62"/>
      <c r="AF4" s="1" t="s">
        <v>2</v>
      </c>
      <c r="AG4" s="62"/>
      <c r="AH4" s="1" t="s">
        <v>24</v>
      </c>
      <c r="AI4" s="62"/>
      <c r="AK4" s="1" t="s">
        <v>2</v>
      </c>
      <c r="AL4" s="62"/>
      <c r="AM4" s="1" t="s">
        <v>24</v>
      </c>
      <c r="AN4" s="62"/>
      <c r="AP4" s="1" t="s">
        <v>2</v>
      </c>
      <c r="AQ4" s="62"/>
      <c r="AR4" s="1" t="s">
        <v>24</v>
      </c>
      <c r="AS4" s="62"/>
      <c r="AU4" s="1" t="s">
        <v>2</v>
      </c>
      <c r="AV4" s="62">
        <v>1570000</v>
      </c>
      <c r="AW4" s="1" t="s">
        <v>24</v>
      </c>
      <c r="AX4" s="62"/>
    </row>
    <row r="5" spans="2:62" x14ac:dyDescent="0.25">
      <c r="B5" s="1"/>
      <c r="C5" s="2"/>
      <c r="D5" s="1"/>
      <c r="E5" s="2"/>
      <c r="G5" s="1" t="s">
        <v>9</v>
      </c>
      <c r="H5" s="64"/>
      <c r="I5" s="1"/>
      <c r="J5" s="2"/>
      <c r="L5" s="1" t="s">
        <v>9</v>
      </c>
      <c r="M5" s="64"/>
      <c r="N5" s="1"/>
      <c r="O5" s="2"/>
      <c r="Q5" s="1" t="s">
        <v>9</v>
      </c>
      <c r="R5" s="64"/>
      <c r="S5" s="1"/>
      <c r="T5" s="2"/>
      <c r="V5" s="1" t="s">
        <v>9</v>
      </c>
      <c r="W5" s="64"/>
      <c r="X5" s="1"/>
      <c r="Y5" s="2"/>
      <c r="AA5" s="1" t="s">
        <v>9</v>
      </c>
      <c r="AB5" s="64"/>
      <c r="AC5" s="1"/>
      <c r="AD5" s="2"/>
      <c r="AF5" s="1" t="s">
        <v>9</v>
      </c>
      <c r="AG5" s="64"/>
      <c r="AH5" s="1"/>
      <c r="AI5" s="2"/>
      <c r="AK5" s="1" t="s">
        <v>9</v>
      </c>
      <c r="AL5" s="64"/>
      <c r="AM5" s="1" t="s">
        <v>29</v>
      </c>
      <c r="AN5" s="64"/>
      <c r="AP5" s="1" t="s">
        <v>9</v>
      </c>
      <c r="AQ5" s="64"/>
      <c r="AR5" s="1" t="s">
        <v>29</v>
      </c>
      <c r="AS5" s="64"/>
      <c r="AU5" s="1" t="s">
        <v>9</v>
      </c>
      <c r="AV5" s="64"/>
      <c r="AW5" s="1" t="s">
        <v>29</v>
      </c>
      <c r="AX5" s="64"/>
      <c r="AZ5" s="23"/>
      <c r="BA5" s="24"/>
      <c r="BB5" s="24"/>
      <c r="BC5" s="25"/>
      <c r="BE5" s="23"/>
      <c r="BF5" s="25"/>
    </row>
    <row r="6" spans="2:62" ht="17.25" x14ac:dyDescent="0.25">
      <c r="B6" s="3"/>
      <c r="C6" s="4"/>
      <c r="D6" s="1"/>
      <c r="E6" s="2"/>
      <c r="G6" s="3"/>
      <c r="H6" s="4"/>
      <c r="I6" s="1"/>
      <c r="J6" s="2"/>
      <c r="L6" s="3"/>
      <c r="M6" s="4"/>
      <c r="N6" s="1"/>
      <c r="O6" s="2"/>
      <c r="Q6" s="1" t="s">
        <v>14</v>
      </c>
      <c r="R6" s="65"/>
      <c r="S6" s="1"/>
      <c r="T6" s="2"/>
      <c r="V6" s="1" t="s">
        <v>14</v>
      </c>
      <c r="W6" s="65"/>
      <c r="X6" s="1"/>
      <c r="Y6" s="2"/>
      <c r="AA6" s="1" t="s">
        <v>14</v>
      </c>
      <c r="AB6" s="65"/>
      <c r="AC6" s="1"/>
      <c r="AD6" s="2"/>
      <c r="AF6" s="1" t="s">
        <v>14</v>
      </c>
      <c r="AG6" s="65"/>
      <c r="AH6" s="1"/>
      <c r="AI6" s="2"/>
      <c r="AK6" s="1" t="s">
        <v>14</v>
      </c>
      <c r="AL6" s="65">
        <v>2600000</v>
      </c>
      <c r="AM6" s="1"/>
      <c r="AN6" s="2"/>
      <c r="AP6" s="1" t="s">
        <v>14</v>
      </c>
      <c r="AQ6" s="65"/>
      <c r="AR6" s="1"/>
      <c r="AS6" s="2"/>
      <c r="AU6" s="1" t="s">
        <v>14</v>
      </c>
      <c r="AV6" s="64"/>
      <c r="AW6" s="1"/>
      <c r="AX6" s="2"/>
      <c r="AZ6" s="26" t="s">
        <v>32</v>
      </c>
      <c r="BA6" s="16"/>
      <c r="BB6" s="15"/>
      <c r="BC6" s="27"/>
      <c r="BE6" s="26" t="s">
        <v>44</v>
      </c>
      <c r="BF6" s="61"/>
      <c r="BJ6" s="10"/>
    </row>
    <row r="7" spans="2:62" x14ac:dyDescent="0.25">
      <c r="B7" s="3"/>
      <c r="C7" s="4"/>
      <c r="D7" s="1"/>
      <c r="E7" s="2"/>
      <c r="G7" s="3"/>
      <c r="H7" s="4"/>
      <c r="I7" s="1"/>
      <c r="J7" s="2"/>
      <c r="L7" s="3"/>
      <c r="M7" s="4"/>
      <c r="N7" s="1"/>
      <c r="O7" s="2"/>
      <c r="Q7" s="3"/>
      <c r="R7" s="4"/>
      <c r="S7" s="1"/>
      <c r="T7" s="2"/>
      <c r="V7" s="3"/>
      <c r="W7" s="4"/>
      <c r="X7" s="1"/>
      <c r="Y7" s="2"/>
      <c r="AA7" s="3"/>
      <c r="AB7" s="4"/>
      <c r="AC7" s="1"/>
      <c r="AD7" s="2"/>
      <c r="AF7" s="3"/>
      <c r="AG7" s="4"/>
      <c r="AH7" s="1"/>
      <c r="AI7" s="2"/>
      <c r="AK7" s="3"/>
      <c r="AL7" s="4"/>
      <c r="AM7" s="1"/>
      <c r="AN7" s="2"/>
      <c r="AP7" s="3"/>
      <c r="AQ7" s="4"/>
      <c r="AR7" s="1"/>
      <c r="AS7" s="2"/>
      <c r="AU7" s="3"/>
      <c r="AV7" s="2"/>
      <c r="AW7" s="1"/>
      <c r="AX7" s="2"/>
      <c r="AZ7" s="28" t="s">
        <v>42</v>
      </c>
      <c r="BA7" s="19"/>
      <c r="BB7" s="15"/>
      <c r="BC7" s="59"/>
      <c r="BE7" s="28"/>
      <c r="BF7" s="29"/>
      <c r="BJ7" s="10"/>
    </row>
    <row r="8" spans="2:62" ht="17.25" x14ac:dyDescent="0.25">
      <c r="B8" s="3"/>
      <c r="C8" s="4"/>
      <c r="D8" s="1"/>
      <c r="E8" s="2"/>
      <c r="G8" s="3"/>
      <c r="H8" s="4"/>
      <c r="I8" s="1"/>
      <c r="J8" s="2"/>
      <c r="L8" s="3"/>
      <c r="M8" s="4"/>
      <c r="N8" s="1"/>
      <c r="O8" s="2"/>
      <c r="Q8" s="3"/>
      <c r="R8" s="4"/>
      <c r="S8" s="1"/>
      <c r="T8" s="2"/>
      <c r="V8" s="3"/>
      <c r="W8" s="4"/>
      <c r="X8" s="1"/>
      <c r="Y8" s="2"/>
      <c r="AA8" s="3"/>
      <c r="AB8" s="4"/>
      <c r="AC8" s="1"/>
      <c r="AD8" s="2"/>
      <c r="AF8" s="3"/>
      <c r="AG8" s="4"/>
      <c r="AH8" s="1"/>
      <c r="AI8" s="2"/>
      <c r="AK8" s="3"/>
      <c r="AL8" s="4"/>
      <c r="AM8" s="1"/>
      <c r="AN8" s="2"/>
      <c r="AP8" s="3"/>
      <c r="AQ8" s="4"/>
      <c r="AR8" s="1"/>
      <c r="AS8" s="2"/>
      <c r="AU8" s="3"/>
      <c r="AV8" s="2"/>
      <c r="AW8" s="1"/>
      <c r="AX8" s="2"/>
      <c r="AZ8" s="30"/>
      <c r="BA8" s="16" t="s">
        <v>43</v>
      </c>
      <c r="BB8" s="57"/>
      <c r="BC8" s="29"/>
      <c r="BE8" s="30" t="s">
        <v>43</v>
      </c>
      <c r="BF8" s="61"/>
      <c r="BJ8" s="10"/>
    </row>
    <row r="9" spans="2:62" x14ac:dyDescent="0.25">
      <c r="B9" s="1"/>
      <c r="C9" s="2"/>
      <c r="D9" s="1"/>
      <c r="E9" s="2"/>
      <c r="G9" s="1"/>
      <c r="H9" s="2"/>
      <c r="I9" s="1"/>
      <c r="J9" s="2"/>
      <c r="L9" s="1"/>
      <c r="M9" s="2"/>
      <c r="N9" s="1"/>
      <c r="O9" s="2"/>
      <c r="Q9" s="1"/>
      <c r="R9" s="2"/>
      <c r="S9" s="1"/>
      <c r="T9" s="2"/>
      <c r="V9" s="1"/>
      <c r="W9" s="2"/>
      <c r="X9" s="1"/>
      <c r="Y9" s="2"/>
      <c r="AA9" s="1"/>
      <c r="AB9" s="2"/>
      <c r="AC9" s="1"/>
      <c r="AD9" s="2"/>
      <c r="AF9" s="1"/>
      <c r="AG9" s="2"/>
      <c r="AH9" s="1"/>
      <c r="AI9" s="2"/>
      <c r="AK9" s="1"/>
      <c r="AL9" s="2"/>
      <c r="AM9" s="1"/>
      <c r="AN9" s="2"/>
      <c r="AP9" s="1"/>
      <c r="AQ9" s="2"/>
      <c r="AR9" s="1"/>
      <c r="AS9" s="2"/>
      <c r="AU9" s="1"/>
      <c r="AV9" s="2"/>
      <c r="AW9" s="1"/>
      <c r="AX9" s="2"/>
      <c r="AZ9" s="30"/>
      <c r="BA9" s="16" t="s">
        <v>45</v>
      </c>
      <c r="BB9" s="58"/>
      <c r="BC9" s="29"/>
      <c r="BE9" s="30"/>
      <c r="BF9" s="29"/>
      <c r="BJ9" s="10"/>
    </row>
    <row r="10" spans="2:62" ht="17.25" x14ac:dyDescent="0.25">
      <c r="B10" s="1"/>
      <c r="C10" s="2"/>
      <c r="D10" s="1"/>
      <c r="E10" s="2"/>
      <c r="G10" s="1"/>
      <c r="H10" s="2"/>
      <c r="I10" s="1"/>
      <c r="J10" s="2"/>
      <c r="L10" s="1"/>
      <c r="M10" s="2"/>
      <c r="N10" s="1"/>
      <c r="O10" s="2"/>
      <c r="Q10" s="1"/>
      <c r="R10" s="2"/>
      <c r="S10" s="1"/>
      <c r="T10" s="2"/>
      <c r="V10" s="1"/>
      <c r="W10" s="2"/>
      <c r="X10" s="1"/>
      <c r="Y10" s="2"/>
      <c r="AA10" s="1"/>
      <c r="AB10" s="2"/>
      <c r="AC10" s="1"/>
      <c r="AD10" s="2"/>
      <c r="AF10" s="1"/>
      <c r="AG10" s="2"/>
      <c r="AH10" s="1"/>
      <c r="AI10" s="2"/>
      <c r="AK10" s="1"/>
      <c r="AL10" s="2"/>
      <c r="AM10" s="1"/>
      <c r="AN10" s="2"/>
      <c r="AP10" s="1"/>
      <c r="AQ10" s="2"/>
      <c r="AR10" s="1"/>
      <c r="AS10" s="2"/>
      <c r="AU10" s="1"/>
      <c r="AV10" s="2"/>
      <c r="AW10" s="1"/>
      <c r="AX10" s="2"/>
      <c r="AZ10" s="30"/>
      <c r="BA10" s="16"/>
      <c r="BB10" s="15"/>
      <c r="BC10" s="29"/>
      <c r="BE10" s="30" t="s">
        <v>50</v>
      </c>
      <c r="BF10" s="61"/>
      <c r="BJ10" s="10"/>
    </row>
    <row r="11" spans="2:62" ht="17.25" x14ac:dyDescent="0.25">
      <c r="B11" s="1"/>
      <c r="C11" s="2"/>
      <c r="D11" s="1"/>
      <c r="E11" s="2"/>
      <c r="G11" s="1"/>
      <c r="H11" s="2"/>
      <c r="I11" s="1"/>
      <c r="J11" s="2"/>
      <c r="L11" s="1"/>
      <c r="M11" s="2"/>
      <c r="N11" s="1"/>
      <c r="O11" s="2"/>
      <c r="Q11" s="1"/>
      <c r="R11" s="2"/>
      <c r="S11" s="1"/>
      <c r="T11" s="2"/>
      <c r="V11" s="1"/>
      <c r="W11" s="2"/>
      <c r="X11" s="1"/>
      <c r="Y11" s="2"/>
      <c r="AA11" s="1"/>
      <c r="AB11" s="2"/>
      <c r="AC11" s="1"/>
      <c r="AD11" s="2"/>
      <c r="AF11" s="1"/>
      <c r="AG11" s="2"/>
      <c r="AH11" s="1"/>
      <c r="AI11" s="2"/>
      <c r="AK11" s="1"/>
      <c r="AL11" s="2"/>
      <c r="AM11" s="1"/>
      <c r="AN11" s="2"/>
      <c r="AP11" s="1"/>
      <c r="AQ11" s="2"/>
      <c r="AR11" s="1"/>
      <c r="AS11" s="2"/>
      <c r="AU11" s="1"/>
      <c r="AV11" s="2"/>
      <c r="AW11" s="1"/>
      <c r="AX11" s="2"/>
      <c r="AZ11" s="31" t="s">
        <v>39</v>
      </c>
      <c r="BA11" s="20"/>
      <c r="BB11" s="17"/>
      <c r="BC11" s="27">
        <v>1150000</v>
      </c>
      <c r="BE11" s="31"/>
      <c r="BF11" s="27"/>
      <c r="BJ11" s="10"/>
    </row>
    <row r="12" spans="2:62" ht="18" thickBot="1" x14ac:dyDescent="0.3">
      <c r="B12" s="1"/>
      <c r="C12" s="2"/>
      <c r="D12" s="5"/>
      <c r="E12" s="6"/>
      <c r="G12" s="1"/>
      <c r="H12" s="2"/>
      <c r="I12" s="5"/>
      <c r="J12" s="6"/>
      <c r="L12" s="1"/>
      <c r="M12" s="2"/>
      <c r="N12" s="5"/>
      <c r="O12" s="6"/>
      <c r="Q12" s="1"/>
      <c r="R12" s="2"/>
      <c r="S12" s="5"/>
      <c r="T12" s="6"/>
      <c r="V12" s="1"/>
      <c r="W12" s="2"/>
      <c r="X12" s="5"/>
      <c r="Y12" s="6"/>
      <c r="AA12" s="1"/>
      <c r="AB12" s="2"/>
      <c r="AC12" s="5"/>
      <c r="AD12" s="6"/>
      <c r="AF12" s="1"/>
      <c r="AG12" s="2"/>
      <c r="AH12" s="5"/>
      <c r="AI12" s="6"/>
      <c r="AK12" s="1"/>
      <c r="AL12" s="2"/>
      <c r="AM12" s="5"/>
      <c r="AN12" s="6"/>
      <c r="AP12" s="1"/>
      <c r="AQ12" s="2"/>
      <c r="AR12" s="5"/>
      <c r="AS12" s="6"/>
      <c r="AU12" s="1"/>
      <c r="AV12" s="2"/>
      <c r="AW12" s="5"/>
      <c r="AX12" s="6"/>
      <c r="AZ12" s="30"/>
      <c r="BA12" s="16"/>
      <c r="BB12" s="15"/>
      <c r="BC12" s="29"/>
      <c r="BE12" s="30" t="s">
        <v>51</v>
      </c>
      <c r="BF12" s="61"/>
      <c r="BJ12" s="10"/>
    </row>
    <row r="13" spans="2:62" ht="17.25" x14ac:dyDescent="0.25">
      <c r="B13" s="1"/>
      <c r="C13" s="2"/>
      <c r="D13" s="49" t="s">
        <v>3</v>
      </c>
      <c r="E13" s="50"/>
      <c r="G13" s="1"/>
      <c r="H13" s="2"/>
      <c r="I13" s="49" t="s">
        <v>3</v>
      </c>
      <c r="J13" s="50"/>
      <c r="L13" s="1"/>
      <c r="M13" s="2"/>
      <c r="N13" s="49" t="s">
        <v>3</v>
      </c>
      <c r="O13" s="50"/>
      <c r="Q13" s="1"/>
      <c r="R13" s="2"/>
      <c r="S13" s="49" t="s">
        <v>3</v>
      </c>
      <c r="T13" s="50"/>
      <c r="V13" s="1"/>
      <c r="W13" s="2"/>
      <c r="X13" s="49" t="s">
        <v>3</v>
      </c>
      <c r="Y13" s="50"/>
      <c r="AA13" s="1"/>
      <c r="AB13" s="2"/>
      <c r="AC13" s="49" t="s">
        <v>3</v>
      </c>
      <c r="AD13" s="50"/>
      <c r="AF13" s="1"/>
      <c r="AG13" s="2"/>
      <c r="AH13" s="49" t="s">
        <v>3</v>
      </c>
      <c r="AI13" s="50"/>
      <c r="AK13" s="1"/>
      <c r="AL13" s="2"/>
      <c r="AM13" s="49" t="s">
        <v>3</v>
      </c>
      <c r="AN13" s="50"/>
      <c r="AP13" s="1"/>
      <c r="AQ13" s="2"/>
      <c r="AR13" s="49" t="s">
        <v>3</v>
      </c>
      <c r="AS13" s="50"/>
      <c r="AU13" s="1"/>
      <c r="AV13" s="2"/>
      <c r="AW13" s="49" t="s">
        <v>3</v>
      </c>
      <c r="AX13" s="50"/>
      <c r="AZ13" s="30"/>
      <c r="BA13" s="16" t="s">
        <v>38</v>
      </c>
      <c r="BB13" s="15"/>
      <c r="BC13" s="27">
        <v>920000</v>
      </c>
      <c r="BE13" s="30"/>
      <c r="BF13" s="27"/>
      <c r="BJ13" s="10"/>
    </row>
    <row r="14" spans="2:62" ht="17.25" x14ac:dyDescent="0.25">
      <c r="B14" s="1"/>
      <c r="C14" s="2"/>
      <c r="D14" s="1"/>
      <c r="E14" s="2"/>
      <c r="G14" s="1"/>
      <c r="H14" s="2"/>
      <c r="I14" s="1"/>
      <c r="J14" s="2"/>
      <c r="L14" s="1"/>
      <c r="M14" s="2"/>
      <c r="N14" s="1"/>
      <c r="O14" s="2"/>
      <c r="Q14" s="1"/>
      <c r="R14" s="2"/>
      <c r="S14" s="1"/>
      <c r="T14" s="2"/>
      <c r="V14" s="1"/>
      <c r="W14" s="2"/>
      <c r="X14" s="1"/>
      <c r="Y14" s="2"/>
      <c r="AA14" s="1"/>
      <c r="AB14" s="2"/>
      <c r="AC14" s="1"/>
      <c r="AD14" s="2"/>
      <c r="AF14" s="1"/>
      <c r="AG14" s="2"/>
      <c r="AH14" s="1"/>
      <c r="AI14" s="2"/>
      <c r="AK14" s="1"/>
      <c r="AL14" s="2"/>
      <c r="AM14" s="1"/>
      <c r="AN14" s="2"/>
      <c r="AP14" s="1"/>
      <c r="AQ14" s="2"/>
      <c r="AR14" s="1"/>
      <c r="AS14" s="2"/>
      <c r="AU14" s="1"/>
      <c r="AV14" s="2"/>
      <c r="AW14" s="1"/>
      <c r="AX14" s="2"/>
      <c r="AZ14" s="30"/>
      <c r="BA14" s="16"/>
      <c r="BB14" s="15"/>
      <c r="BC14" s="29"/>
      <c r="BE14" s="30" t="s">
        <v>52</v>
      </c>
      <c r="BF14" s="61"/>
      <c r="BJ14" s="10"/>
    </row>
    <row r="15" spans="2:62" ht="17.25" x14ac:dyDescent="0.25">
      <c r="B15" s="1"/>
      <c r="C15" s="2"/>
      <c r="D15" s="1" t="s">
        <v>6</v>
      </c>
      <c r="E15" s="63"/>
      <c r="G15" s="1"/>
      <c r="H15" s="2"/>
      <c r="I15" s="1" t="s">
        <v>6</v>
      </c>
      <c r="J15" s="63"/>
      <c r="L15" s="1"/>
      <c r="M15" s="2"/>
      <c r="N15" s="1" t="s">
        <v>6</v>
      </c>
      <c r="O15" s="63"/>
      <c r="Q15" s="1"/>
      <c r="R15" s="2"/>
      <c r="S15" s="1" t="s">
        <v>6</v>
      </c>
      <c r="T15" s="63"/>
      <c r="V15" s="1"/>
      <c r="W15" s="2"/>
      <c r="X15" s="1" t="s">
        <v>6</v>
      </c>
      <c r="Y15" s="63"/>
      <c r="AA15" s="1"/>
      <c r="AB15" s="2"/>
      <c r="AC15" s="1" t="s">
        <v>6</v>
      </c>
      <c r="AD15" s="63"/>
      <c r="AF15" s="1"/>
      <c r="AG15" s="2"/>
      <c r="AH15" s="1" t="s">
        <v>6</v>
      </c>
      <c r="AI15" s="63"/>
      <c r="AK15" s="1"/>
      <c r="AL15" s="2"/>
      <c r="AM15" s="1" t="s">
        <v>6</v>
      </c>
      <c r="AN15" s="63"/>
      <c r="AP15" s="1"/>
      <c r="AQ15" s="2"/>
      <c r="AR15" s="1" t="s">
        <v>6</v>
      </c>
      <c r="AS15" s="63"/>
      <c r="AU15" s="1"/>
      <c r="AV15" s="2"/>
      <c r="AW15" s="1" t="s">
        <v>6</v>
      </c>
      <c r="AX15" s="63"/>
      <c r="AZ15" s="26" t="s">
        <v>40</v>
      </c>
      <c r="BA15" s="16"/>
      <c r="BB15" s="15"/>
      <c r="BC15" s="27"/>
      <c r="BE15" s="26"/>
      <c r="BF15" s="27"/>
      <c r="BJ15" s="10"/>
    </row>
    <row r="16" spans="2:62" ht="17.25" x14ac:dyDescent="0.25">
      <c r="B16" s="1"/>
      <c r="C16" s="2"/>
      <c r="D16" s="1"/>
      <c r="E16" s="2"/>
      <c r="G16" s="1"/>
      <c r="H16" s="2"/>
      <c r="I16" s="1"/>
      <c r="J16" s="2"/>
      <c r="L16" s="1"/>
      <c r="M16" s="2"/>
      <c r="N16" s="1" t="s">
        <v>35</v>
      </c>
      <c r="O16" s="64"/>
      <c r="Q16" s="1"/>
      <c r="R16" s="2"/>
      <c r="S16" s="1" t="s">
        <v>35</v>
      </c>
      <c r="T16" s="64"/>
      <c r="V16" s="1"/>
      <c r="W16" s="2"/>
      <c r="X16" s="1" t="s">
        <v>35</v>
      </c>
      <c r="Y16" s="64"/>
      <c r="AA16" s="1"/>
      <c r="AB16" s="2"/>
      <c r="AC16" s="1" t="s">
        <v>35</v>
      </c>
      <c r="AD16" s="64"/>
      <c r="AF16" s="1"/>
      <c r="AG16" s="2"/>
      <c r="AH16" s="1" t="s">
        <v>35</v>
      </c>
      <c r="AI16" s="64">
        <v>-180000</v>
      </c>
      <c r="AK16" s="1"/>
      <c r="AL16" s="2"/>
      <c r="AM16" s="1" t="s">
        <v>35</v>
      </c>
      <c r="AN16" s="64"/>
      <c r="AP16" s="1"/>
      <c r="AQ16" s="2"/>
      <c r="AR16" s="1" t="s">
        <v>35</v>
      </c>
      <c r="AS16" s="64"/>
      <c r="AU16" s="1"/>
      <c r="AV16" s="2"/>
      <c r="AW16" s="1" t="s">
        <v>35</v>
      </c>
      <c r="AX16" s="64"/>
      <c r="AZ16" s="30"/>
      <c r="BA16" s="16" t="s">
        <v>124</v>
      </c>
      <c r="BB16" s="55"/>
      <c r="BC16" s="29"/>
      <c r="BE16" s="30" t="s">
        <v>54</v>
      </c>
      <c r="BF16" s="61"/>
      <c r="BJ16" s="10"/>
    </row>
    <row r="17" spans="2:62" x14ac:dyDescent="0.25">
      <c r="B17" s="1"/>
      <c r="C17" s="2"/>
      <c r="D17" s="1"/>
      <c r="E17" s="2"/>
      <c r="G17" s="1"/>
      <c r="H17" s="2"/>
      <c r="I17" s="1"/>
      <c r="J17" s="2"/>
      <c r="L17" s="1"/>
      <c r="M17" s="2"/>
      <c r="N17" s="1"/>
      <c r="O17" s="2"/>
      <c r="Q17" s="1"/>
      <c r="R17" s="2"/>
      <c r="S17" s="1"/>
      <c r="T17" s="2"/>
      <c r="V17" s="1"/>
      <c r="W17" s="2"/>
      <c r="X17" s="1"/>
      <c r="Y17" s="2"/>
      <c r="AA17" s="1"/>
      <c r="AB17" s="2"/>
      <c r="AC17" s="1"/>
      <c r="AD17" s="2"/>
      <c r="AF17" s="1"/>
      <c r="AG17" s="2"/>
      <c r="AH17" s="1"/>
      <c r="AI17" s="2"/>
      <c r="AK17" s="1"/>
      <c r="AL17" s="2"/>
      <c r="AM17" s="1"/>
      <c r="AN17" s="2"/>
      <c r="AP17" s="1"/>
      <c r="AQ17" s="2"/>
      <c r="AR17" s="1"/>
      <c r="AS17" s="2"/>
      <c r="AU17" s="1"/>
      <c r="AV17" s="2"/>
      <c r="AW17" s="1"/>
      <c r="AX17" s="2"/>
      <c r="AZ17" s="30"/>
      <c r="BA17" s="16" t="s">
        <v>46</v>
      </c>
      <c r="BB17" s="56"/>
      <c r="BC17" s="29"/>
      <c r="BE17" s="30"/>
      <c r="BF17" s="29"/>
      <c r="BJ17" s="10"/>
    </row>
    <row r="18" spans="2:62" x14ac:dyDescent="0.25">
      <c r="B18" s="1"/>
      <c r="C18" s="2"/>
      <c r="D18" s="1"/>
      <c r="E18" s="2"/>
      <c r="G18" s="1"/>
      <c r="H18" s="2"/>
      <c r="I18" s="1"/>
      <c r="J18" s="2"/>
      <c r="L18" s="1"/>
      <c r="M18" s="2"/>
      <c r="N18" s="1"/>
      <c r="O18" s="2"/>
      <c r="Q18" s="1"/>
      <c r="R18" s="2"/>
      <c r="S18" s="1"/>
      <c r="T18" s="2"/>
      <c r="V18" s="1"/>
      <c r="W18" s="2"/>
      <c r="X18" s="1"/>
      <c r="Y18" s="2"/>
      <c r="AA18" s="1"/>
      <c r="AB18" s="2"/>
      <c r="AC18" s="1"/>
      <c r="AD18" s="2"/>
      <c r="AF18" s="1"/>
      <c r="AG18" s="2"/>
      <c r="AH18" s="1"/>
      <c r="AI18" s="2"/>
      <c r="AK18" s="1"/>
      <c r="AL18" s="2"/>
      <c r="AM18" s="1"/>
      <c r="AN18" s="2"/>
      <c r="AP18" s="1"/>
      <c r="AQ18" s="2"/>
      <c r="AR18" s="1"/>
      <c r="AS18" s="2"/>
      <c r="AU18" s="1"/>
      <c r="AV18" s="2"/>
      <c r="AW18" s="1"/>
      <c r="AX18" s="2"/>
      <c r="AZ18" s="30"/>
      <c r="BA18" s="16" t="s">
        <v>123</v>
      </c>
      <c r="BB18" s="56"/>
      <c r="BC18" s="29"/>
      <c r="BE18" s="30"/>
      <c r="BF18" s="29"/>
      <c r="BJ18" s="10"/>
    </row>
    <row r="19" spans="2:62" x14ac:dyDescent="0.25">
      <c r="B19" s="1"/>
      <c r="C19" s="2"/>
      <c r="D19" s="1"/>
      <c r="E19" s="2"/>
      <c r="G19" s="1"/>
      <c r="H19" s="2"/>
      <c r="I19" s="1"/>
      <c r="J19" s="2"/>
      <c r="L19" s="1"/>
      <c r="M19" s="2"/>
      <c r="N19" s="1"/>
      <c r="O19" s="2"/>
      <c r="Q19" s="1"/>
      <c r="R19" s="2"/>
      <c r="S19" s="1"/>
      <c r="T19" s="2"/>
      <c r="V19" s="1"/>
      <c r="W19" s="2"/>
      <c r="X19" s="1"/>
      <c r="Y19" s="2"/>
      <c r="AA19" s="1"/>
      <c r="AB19" s="2"/>
      <c r="AC19" s="1"/>
      <c r="AD19" s="2"/>
      <c r="AF19" s="1"/>
      <c r="AG19" s="2"/>
      <c r="AH19" s="1"/>
      <c r="AI19" s="2"/>
      <c r="AK19" s="1"/>
      <c r="AL19" s="2"/>
      <c r="AM19" s="1"/>
      <c r="AN19" s="2"/>
      <c r="AP19" s="1"/>
      <c r="AQ19" s="2"/>
      <c r="AR19" s="1"/>
      <c r="AS19" s="2"/>
      <c r="AU19" s="1"/>
      <c r="AV19" s="2"/>
      <c r="AW19" s="1"/>
      <c r="AX19" s="2"/>
      <c r="AZ19" s="30"/>
      <c r="BA19" s="16" t="s">
        <v>47</v>
      </c>
      <c r="BB19" s="56"/>
      <c r="BC19" s="29"/>
      <c r="BE19" s="30"/>
      <c r="BF19" s="29"/>
    </row>
    <row r="20" spans="2:62" ht="18" x14ac:dyDescent="0.25">
      <c r="B20" s="1"/>
      <c r="C20" s="2"/>
      <c r="D20" s="1"/>
      <c r="E20" s="2"/>
      <c r="G20" s="1"/>
      <c r="H20" s="2"/>
      <c r="I20" s="1"/>
      <c r="J20" s="2"/>
      <c r="L20" s="1"/>
      <c r="M20" s="2"/>
      <c r="N20" s="1"/>
      <c r="O20" s="2"/>
      <c r="Q20" s="1"/>
      <c r="R20" s="2"/>
      <c r="S20" s="1"/>
      <c r="T20" s="2"/>
      <c r="V20" s="1"/>
      <c r="W20" s="2"/>
      <c r="X20" s="1"/>
      <c r="Y20" s="2"/>
      <c r="AA20" s="1"/>
      <c r="AB20" s="2"/>
      <c r="AC20" s="1"/>
      <c r="AD20" s="2"/>
      <c r="AF20" s="1"/>
      <c r="AG20" s="2"/>
      <c r="AH20" s="1"/>
      <c r="AI20" s="2"/>
      <c r="AK20" s="1"/>
      <c r="AL20" s="2"/>
      <c r="AM20" s="1"/>
      <c r="AN20" s="2"/>
      <c r="AP20" s="1"/>
      <c r="AQ20" s="2"/>
      <c r="AR20" s="1"/>
      <c r="AS20" s="2"/>
      <c r="AU20" s="1"/>
      <c r="AV20" s="2"/>
      <c r="AW20" s="1"/>
      <c r="AX20" s="2"/>
      <c r="AZ20" s="30"/>
      <c r="BA20" s="16" t="s">
        <v>123</v>
      </c>
      <c r="BB20" s="56"/>
      <c r="BC20" s="29"/>
      <c r="BE20" s="37" t="s">
        <v>53</v>
      </c>
      <c r="BF20" s="32">
        <v>1570000</v>
      </c>
      <c r="BJ20" s="32"/>
    </row>
    <row r="21" spans="2:62" x14ac:dyDescent="0.25">
      <c r="B21" s="1"/>
      <c r="C21" s="2"/>
      <c r="D21" s="1"/>
      <c r="E21" s="2"/>
      <c r="G21" s="1"/>
      <c r="H21" s="2"/>
      <c r="I21" s="1"/>
      <c r="J21" s="2"/>
      <c r="L21" s="1"/>
      <c r="M21" s="2"/>
      <c r="N21" s="1"/>
      <c r="O21" s="2"/>
      <c r="Q21" s="1"/>
      <c r="R21" s="2"/>
      <c r="S21" s="1"/>
      <c r="T21" s="2"/>
      <c r="V21" s="1"/>
      <c r="W21" s="2"/>
      <c r="X21" s="1"/>
      <c r="Y21" s="2"/>
      <c r="AA21" s="1"/>
      <c r="AB21" s="2"/>
      <c r="AC21" s="1"/>
      <c r="AD21" s="2"/>
      <c r="AF21" s="1"/>
      <c r="AG21" s="2"/>
      <c r="AH21" s="1"/>
      <c r="AI21" s="2"/>
      <c r="AK21" s="1"/>
      <c r="AL21" s="2"/>
      <c r="AM21" s="1"/>
      <c r="AN21" s="2"/>
      <c r="AP21" s="1"/>
      <c r="AQ21" s="2"/>
      <c r="AR21" s="1"/>
      <c r="AS21" s="2"/>
      <c r="AU21" s="1"/>
      <c r="AV21" s="2"/>
      <c r="AW21" s="1"/>
      <c r="AX21" s="2"/>
      <c r="AZ21" s="30"/>
      <c r="BA21" s="16"/>
      <c r="BB21" s="16"/>
      <c r="BC21" s="29"/>
      <c r="BE21" s="30"/>
      <c r="BF21" s="29"/>
    </row>
    <row r="22" spans="2:62" ht="17.25" x14ac:dyDescent="0.25">
      <c r="B22" s="1"/>
      <c r="C22" s="2"/>
      <c r="D22" s="3"/>
      <c r="E22" s="4"/>
      <c r="G22" s="1"/>
      <c r="H22" s="2"/>
      <c r="I22" s="3"/>
      <c r="J22" s="4"/>
      <c r="L22" s="1"/>
      <c r="M22" s="2"/>
      <c r="N22" s="3"/>
      <c r="O22" s="4"/>
      <c r="Q22" s="1"/>
      <c r="R22" s="2"/>
      <c r="S22" s="3"/>
      <c r="T22" s="4"/>
      <c r="V22" s="1"/>
      <c r="W22" s="2"/>
      <c r="X22" s="3"/>
      <c r="Y22" s="4"/>
      <c r="AA22" s="1"/>
      <c r="AB22" s="2"/>
      <c r="AC22" s="3"/>
      <c r="AD22" s="4"/>
      <c r="AF22" s="1"/>
      <c r="AG22" s="2"/>
      <c r="AH22" s="3"/>
      <c r="AI22" s="4"/>
      <c r="AK22" s="1"/>
      <c r="AL22" s="2"/>
      <c r="AM22" s="3"/>
      <c r="AN22" s="4"/>
      <c r="AP22" s="1"/>
      <c r="AQ22" s="2"/>
      <c r="AR22" s="3"/>
      <c r="AS22" s="4"/>
      <c r="AU22" s="1"/>
      <c r="AV22" s="2"/>
      <c r="AW22" s="3"/>
      <c r="AX22" s="4"/>
      <c r="AZ22" s="30"/>
      <c r="BA22" s="16" t="s">
        <v>48</v>
      </c>
      <c r="BB22" s="16"/>
      <c r="BC22" s="27">
        <v>1250000</v>
      </c>
      <c r="BE22" s="30"/>
      <c r="BF22" s="27"/>
    </row>
    <row r="23" spans="2:62" x14ac:dyDescent="0.25">
      <c r="B23" s="1"/>
      <c r="C23" s="2"/>
      <c r="D23" s="1"/>
      <c r="E23" s="2"/>
      <c r="G23" s="1"/>
      <c r="H23" s="2"/>
      <c r="I23" s="1"/>
      <c r="J23" s="2"/>
      <c r="L23" s="1"/>
      <c r="M23" s="2"/>
      <c r="N23" s="1"/>
      <c r="O23" s="2"/>
      <c r="Q23" s="1"/>
      <c r="R23" s="2"/>
      <c r="S23" s="1"/>
      <c r="T23" s="2"/>
      <c r="V23" s="1"/>
      <c r="W23" s="2"/>
      <c r="X23" s="1"/>
      <c r="Y23" s="2"/>
      <c r="AA23" s="1"/>
      <c r="AB23" s="2"/>
      <c r="AC23" s="1"/>
      <c r="AD23" s="2"/>
      <c r="AF23" s="1"/>
      <c r="AG23" s="2"/>
      <c r="AH23" s="1"/>
      <c r="AI23" s="2"/>
      <c r="AK23" s="1"/>
      <c r="AL23" s="2"/>
      <c r="AM23" s="1"/>
      <c r="AN23" s="2"/>
      <c r="AP23" s="1"/>
      <c r="AQ23" s="2"/>
      <c r="AR23" s="1"/>
      <c r="AS23" s="2"/>
      <c r="AU23" s="1"/>
      <c r="AV23" s="2"/>
      <c r="AW23" s="1"/>
      <c r="AX23" s="2"/>
      <c r="AZ23" s="30"/>
      <c r="BA23" s="16"/>
      <c r="BB23" s="16"/>
      <c r="BC23" s="29"/>
      <c r="BE23" s="30"/>
      <c r="BF23" s="29"/>
    </row>
    <row r="24" spans="2:62" ht="18.75" thickBot="1" x14ac:dyDescent="0.3">
      <c r="B24" s="1"/>
      <c r="C24" s="2"/>
      <c r="D24" s="5"/>
      <c r="E24" s="6"/>
      <c r="G24" s="1"/>
      <c r="H24" s="2"/>
      <c r="I24" s="5"/>
      <c r="J24" s="6"/>
      <c r="L24" s="1"/>
      <c r="M24" s="2"/>
      <c r="N24" s="5"/>
      <c r="O24" s="6"/>
      <c r="Q24" s="1"/>
      <c r="R24" s="2"/>
      <c r="S24" s="5"/>
      <c r="T24" s="6"/>
      <c r="V24" s="1"/>
      <c r="W24" s="2"/>
      <c r="X24" s="5"/>
      <c r="Y24" s="6"/>
      <c r="AA24" s="1"/>
      <c r="AB24" s="2"/>
      <c r="AC24" s="5"/>
      <c r="AD24" s="6"/>
      <c r="AF24" s="1"/>
      <c r="AG24" s="2"/>
      <c r="AH24" s="5"/>
      <c r="AI24" s="6"/>
      <c r="AK24" s="1"/>
      <c r="AL24" s="2"/>
      <c r="AM24" s="5"/>
      <c r="AN24" s="6"/>
      <c r="AP24" s="1"/>
      <c r="AQ24" s="2"/>
      <c r="AR24" s="5"/>
      <c r="AS24" s="6"/>
      <c r="AU24" s="1"/>
      <c r="AV24" s="2"/>
      <c r="AW24" s="5"/>
      <c r="AX24" s="6"/>
      <c r="AZ24" s="30"/>
      <c r="BA24" s="21" t="s">
        <v>41</v>
      </c>
      <c r="BB24" s="22"/>
      <c r="BC24" s="32">
        <v>-330000</v>
      </c>
      <c r="BE24" s="30"/>
      <c r="BF24" s="27"/>
    </row>
    <row r="25" spans="2:62" ht="16.5" thickBot="1" x14ac:dyDescent="0.3">
      <c r="B25" s="8" t="s">
        <v>4</v>
      </c>
      <c r="C25" s="9">
        <v>10000000</v>
      </c>
      <c r="D25" s="8" t="s">
        <v>4</v>
      </c>
      <c r="E25" s="9">
        <v>10000000</v>
      </c>
      <c r="G25" s="8" t="s">
        <v>4</v>
      </c>
      <c r="H25" s="9">
        <v>10000000</v>
      </c>
      <c r="I25" s="8" t="s">
        <v>4</v>
      </c>
      <c r="J25" s="9">
        <v>10000000</v>
      </c>
      <c r="L25" s="8" t="s">
        <v>4</v>
      </c>
      <c r="M25" s="9">
        <v>9750000</v>
      </c>
      <c r="N25" s="8" t="s">
        <v>4</v>
      </c>
      <c r="O25" s="9">
        <v>9750000</v>
      </c>
      <c r="Q25" s="8" t="s">
        <v>4</v>
      </c>
      <c r="R25" s="9"/>
      <c r="S25" s="8" t="s">
        <v>4</v>
      </c>
      <c r="T25" s="9"/>
      <c r="V25" s="8" t="s">
        <v>4</v>
      </c>
      <c r="W25" s="9"/>
      <c r="X25" s="8" t="s">
        <v>4</v>
      </c>
      <c r="Y25" s="9"/>
      <c r="AA25" s="8" t="s">
        <v>4</v>
      </c>
      <c r="AB25" s="9">
        <v>10170000</v>
      </c>
      <c r="AC25" s="8" t="s">
        <v>4</v>
      </c>
      <c r="AD25" s="9">
        <v>10170000</v>
      </c>
      <c r="AF25" s="8" t="s">
        <v>4</v>
      </c>
      <c r="AG25" s="9"/>
      <c r="AH25" s="8" t="s">
        <v>4</v>
      </c>
      <c r="AI25" s="9"/>
      <c r="AK25" s="8" t="s">
        <v>4</v>
      </c>
      <c r="AL25" s="9"/>
      <c r="AM25" s="8" t="s">
        <v>4</v>
      </c>
      <c r="AN25" s="9"/>
      <c r="AP25" s="8" t="s">
        <v>4</v>
      </c>
      <c r="AQ25" s="9">
        <v>8720000</v>
      </c>
      <c r="AR25" s="8" t="s">
        <v>4</v>
      </c>
      <c r="AS25" s="9">
        <v>8720000</v>
      </c>
      <c r="AU25" s="8" t="s">
        <v>4</v>
      </c>
      <c r="AV25" s="9"/>
      <c r="AW25" s="8" t="s">
        <v>4</v>
      </c>
      <c r="AX25" s="9"/>
      <c r="AZ25" s="33"/>
      <c r="BA25" s="34"/>
      <c r="BB25" s="35"/>
      <c r="BC25" s="36"/>
      <c r="BE25" s="33"/>
      <c r="BF25" s="36"/>
    </row>
    <row r="27" spans="2:62" ht="21.75" customHeight="1" x14ac:dyDescent="0.25">
      <c r="B27" s="51" t="s">
        <v>5</v>
      </c>
      <c r="C27" s="51"/>
      <c r="D27" s="51"/>
      <c r="E27" s="51"/>
      <c r="G27" s="51" t="s">
        <v>8</v>
      </c>
      <c r="H27" s="51"/>
      <c r="I27" s="51"/>
      <c r="J27" s="51"/>
      <c r="L27" s="51" t="s">
        <v>12</v>
      </c>
      <c r="M27" s="51"/>
      <c r="N27" s="51"/>
      <c r="O27" s="51"/>
      <c r="Q27" s="51" t="s">
        <v>13</v>
      </c>
      <c r="R27" s="51"/>
      <c r="S27" s="51"/>
      <c r="T27" s="51"/>
      <c r="V27" s="51" t="s">
        <v>17</v>
      </c>
      <c r="W27" s="51"/>
      <c r="X27" s="51"/>
      <c r="Y27" s="51"/>
      <c r="AA27" s="51" t="s">
        <v>18</v>
      </c>
      <c r="AB27" s="51"/>
      <c r="AC27" s="51"/>
      <c r="AD27" s="51"/>
      <c r="AF27" s="51" t="s">
        <v>23</v>
      </c>
      <c r="AG27" s="51"/>
      <c r="AH27" s="51"/>
      <c r="AI27" s="51"/>
      <c r="AK27" s="51" t="s">
        <v>26</v>
      </c>
      <c r="AL27" s="51"/>
      <c r="AM27" s="51"/>
      <c r="AN27" s="51"/>
      <c r="AP27" s="51" t="s">
        <v>121</v>
      </c>
      <c r="AQ27" s="51"/>
      <c r="AR27" s="51"/>
      <c r="AS27" s="51"/>
      <c r="AU27" s="51" t="s">
        <v>36</v>
      </c>
      <c r="AV27" s="51"/>
      <c r="AW27" s="51"/>
      <c r="AX27" s="51"/>
      <c r="BB27" s="14"/>
    </row>
    <row r="28" spans="2:62" ht="21.75" customHeight="1" x14ac:dyDescent="0.25">
      <c r="B28" s="51" t="s">
        <v>30</v>
      </c>
      <c r="C28" s="51"/>
      <c r="D28" s="51"/>
      <c r="E28" s="51"/>
      <c r="G28" s="51"/>
      <c r="H28" s="51"/>
      <c r="I28" s="51"/>
      <c r="J28" s="51"/>
      <c r="L28" s="51"/>
      <c r="M28" s="51"/>
      <c r="N28" s="51"/>
      <c r="O28" s="51"/>
      <c r="Q28" s="51" t="s">
        <v>27</v>
      </c>
      <c r="R28" s="51"/>
      <c r="S28" s="51"/>
      <c r="T28" s="51"/>
      <c r="V28" s="51" t="s">
        <v>31</v>
      </c>
      <c r="W28" s="51"/>
      <c r="X28" s="51"/>
      <c r="Y28" s="51"/>
      <c r="AA28" s="51" t="s">
        <v>19</v>
      </c>
      <c r="AB28" s="51"/>
      <c r="AC28" s="51"/>
      <c r="AD28" s="51"/>
      <c r="AF28" s="51"/>
      <c r="AG28" s="51"/>
      <c r="AH28" s="51"/>
      <c r="AI28" s="51"/>
      <c r="AK28" s="51" t="s">
        <v>28</v>
      </c>
      <c r="AL28" s="51"/>
      <c r="AM28" s="51"/>
      <c r="AN28" s="51"/>
      <c r="AP28" s="51"/>
      <c r="AQ28" s="51"/>
      <c r="AR28" s="51"/>
      <c r="AS28" s="51"/>
      <c r="AU28" s="51"/>
      <c r="AV28" s="51"/>
      <c r="AW28" s="51"/>
      <c r="AX28" s="51"/>
      <c r="BB28" s="14"/>
    </row>
    <row r="29" spans="2:62" ht="21.75" customHeight="1" x14ac:dyDescent="0.25">
      <c r="B29" s="51"/>
      <c r="C29" s="51"/>
      <c r="D29" s="51"/>
      <c r="E29" s="51"/>
      <c r="G29" s="51"/>
      <c r="H29" s="51"/>
      <c r="I29" s="51"/>
      <c r="J29" s="51"/>
      <c r="L29" s="51"/>
      <c r="M29" s="51"/>
      <c r="N29" s="51"/>
      <c r="O29" s="51"/>
      <c r="Q29" s="51"/>
      <c r="R29" s="51"/>
      <c r="S29" s="51"/>
      <c r="T29" s="51"/>
      <c r="V29" s="51"/>
      <c r="W29" s="51"/>
      <c r="X29" s="51"/>
      <c r="Y29" s="51"/>
      <c r="AA29" s="51"/>
      <c r="AB29" s="51"/>
      <c r="AC29" s="51"/>
      <c r="AD29" s="51"/>
      <c r="AF29" s="51"/>
      <c r="AG29" s="51"/>
      <c r="AH29" s="51"/>
      <c r="AI29" s="51"/>
      <c r="AK29" s="51"/>
      <c r="AL29" s="51"/>
      <c r="AM29" s="51"/>
      <c r="AN29" s="51"/>
      <c r="AP29" s="51"/>
      <c r="AQ29" s="51"/>
      <c r="AR29" s="51"/>
      <c r="AS29" s="51"/>
      <c r="AU29" s="51"/>
      <c r="AV29" s="51"/>
      <c r="AW29" s="51"/>
      <c r="AX29" s="51"/>
      <c r="BB29" s="14"/>
    </row>
    <row r="30" spans="2:62" ht="21.75" customHeight="1" x14ac:dyDescent="0.25">
      <c r="B30" s="51"/>
      <c r="C30" s="51"/>
      <c r="D30" s="51"/>
      <c r="E30" s="51"/>
      <c r="G30" s="51"/>
      <c r="H30" s="51"/>
      <c r="I30" s="51"/>
      <c r="J30" s="51"/>
      <c r="L30" s="51"/>
      <c r="M30" s="51"/>
      <c r="N30" s="51"/>
      <c r="O30" s="51"/>
      <c r="Q30" s="51"/>
      <c r="R30" s="51"/>
      <c r="S30" s="51"/>
      <c r="T30" s="51"/>
      <c r="V30" s="51"/>
      <c r="W30" s="51"/>
      <c r="X30" s="51"/>
      <c r="Y30" s="51"/>
      <c r="AA30" s="51"/>
      <c r="AB30" s="51"/>
      <c r="AC30" s="51"/>
      <c r="AD30" s="51"/>
      <c r="AF30" s="51"/>
      <c r="AG30" s="51"/>
      <c r="AH30" s="51"/>
      <c r="AI30" s="51"/>
      <c r="AK30" s="51"/>
      <c r="AL30" s="51"/>
      <c r="AM30" s="51"/>
      <c r="AN30" s="51"/>
      <c r="AP30" s="51"/>
      <c r="AQ30" s="51"/>
      <c r="AR30" s="51"/>
      <c r="AS30" s="51"/>
      <c r="AU30" s="51"/>
      <c r="AV30" s="51"/>
      <c r="AW30" s="51"/>
      <c r="AX30" s="51"/>
      <c r="BB30" s="14"/>
    </row>
    <row r="31" spans="2:62" ht="17.25" x14ac:dyDescent="0.4">
      <c r="V31" s="85" t="s">
        <v>32</v>
      </c>
      <c r="W31" s="85"/>
      <c r="X31" s="11">
        <f>230*9000</f>
        <v>2070000</v>
      </c>
      <c r="AK31" s="85"/>
      <c r="AL31" s="85"/>
      <c r="AM31" s="11"/>
      <c r="AP31" s="85"/>
      <c r="AQ31" s="85"/>
      <c r="AR31" s="11"/>
      <c r="AU31" s="85"/>
      <c r="AV31" s="85"/>
      <c r="AW31" s="11"/>
    </row>
    <row r="32" spans="2:62" x14ac:dyDescent="0.25">
      <c r="X32" s="10"/>
      <c r="AM32" s="10"/>
      <c r="AR32" s="10"/>
      <c r="AW32" s="10"/>
    </row>
    <row r="33" spans="22:49" ht="17.25" x14ac:dyDescent="0.4">
      <c r="V33" s="85" t="s">
        <v>33</v>
      </c>
      <c r="W33" s="85"/>
      <c r="X33" s="11">
        <f>230*5000</f>
        <v>1150000</v>
      </c>
      <c r="AK33" s="85"/>
      <c r="AL33" s="85"/>
      <c r="AM33" s="11"/>
      <c r="AP33" s="85"/>
      <c r="AQ33" s="85"/>
      <c r="AR33" s="11"/>
      <c r="AU33" s="85"/>
      <c r="AV33" s="85"/>
      <c r="AW33" s="11"/>
    </row>
    <row r="34" spans="22:49" x14ac:dyDescent="0.25">
      <c r="X34" s="10"/>
      <c r="AM34" s="10"/>
      <c r="AR34" s="10"/>
      <c r="AW34" s="10"/>
    </row>
    <row r="35" spans="22:49" ht="17.25" x14ac:dyDescent="0.4">
      <c r="V35" s="85" t="s">
        <v>34</v>
      </c>
      <c r="W35" s="85"/>
      <c r="X35" s="11">
        <f>X31-X33</f>
        <v>920000</v>
      </c>
      <c r="AK35" s="85"/>
      <c r="AL35" s="85"/>
      <c r="AM35" s="11"/>
      <c r="AP35" s="85"/>
      <c r="AQ35" s="85"/>
      <c r="AR35" s="11"/>
      <c r="AU35" s="85"/>
      <c r="AV35" s="85"/>
      <c r="AW35" s="11"/>
    </row>
    <row r="36" spans="22:49" x14ac:dyDescent="0.25">
      <c r="X36" s="10"/>
    </row>
    <row r="37" spans="22:49" x14ac:dyDescent="0.25">
      <c r="X37" s="10"/>
    </row>
    <row r="38" spans="22:49" x14ac:dyDescent="0.25">
      <c r="X38" s="10"/>
    </row>
    <row r="39" spans="22:49" x14ac:dyDescent="0.25">
      <c r="X39" s="10"/>
    </row>
    <row r="40" spans="22:49" x14ac:dyDescent="0.25">
      <c r="X40" s="10"/>
    </row>
    <row r="41" spans="22:49" x14ac:dyDescent="0.25">
      <c r="X41" s="10"/>
    </row>
    <row r="42" spans="22:49" x14ac:dyDescent="0.25">
      <c r="X42" s="10"/>
    </row>
    <row r="43" spans="22:49" x14ac:dyDescent="0.25">
      <c r="X43" s="10"/>
    </row>
    <row r="44" spans="22:49" x14ac:dyDescent="0.25">
      <c r="X44" s="10"/>
    </row>
    <row r="45" spans="22:49" x14ac:dyDescent="0.25">
      <c r="X45" s="10"/>
    </row>
    <row r="46" spans="22:49" x14ac:dyDescent="0.25">
      <c r="X46" s="10"/>
    </row>
    <row r="47" spans="22:49" x14ac:dyDescent="0.25">
      <c r="X47" s="10"/>
    </row>
    <row r="48" spans="22:49" x14ac:dyDescent="0.25">
      <c r="X48" s="10"/>
    </row>
    <row r="49" spans="24:24" x14ac:dyDescent="0.25">
      <c r="X49" s="10"/>
    </row>
    <row r="50" spans="24:24" x14ac:dyDescent="0.25">
      <c r="X50" s="10"/>
    </row>
    <row r="51" spans="24:24" x14ac:dyDescent="0.25">
      <c r="X51" s="10"/>
    </row>
    <row r="52" spans="24:24" x14ac:dyDescent="0.25">
      <c r="X52" s="10"/>
    </row>
    <row r="53" spans="24:24" x14ac:dyDescent="0.25">
      <c r="X53" s="10"/>
    </row>
  </sheetData>
  <mergeCells count="24">
    <mergeCell ref="AF2:AI2"/>
    <mergeCell ref="AK2:AN2"/>
    <mergeCell ref="V2:Y2"/>
    <mergeCell ref="AA2:AD2"/>
    <mergeCell ref="G2:J2"/>
    <mergeCell ref="B2:E2"/>
    <mergeCell ref="Q2:T2"/>
    <mergeCell ref="L2:O2"/>
    <mergeCell ref="V31:W31"/>
    <mergeCell ref="V33:W33"/>
    <mergeCell ref="V35:W35"/>
    <mergeCell ref="AK31:AL31"/>
    <mergeCell ref="AK33:AL33"/>
    <mergeCell ref="AK35:AL35"/>
    <mergeCell ref="AP31:AQ31"/>
    <mergeCell ref="AP33:AQ33"/>
    <mergeCell ref="AP2:AS2"/>
    <mergeCell ref="AZ2:BC3"/>
    <mergeCell ref="BE2:BF3"/>
    <mergeCell ref="AP35:AQ35"/>
    <mergeCell ref="AU2:AX2"/>
    <mergeCell ref="AU31:AV31"/>
    <mergeCell ref="AU33:AV33"/>
    <mergeCell ref="AU35:AV35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39"/>
  <sheetViews>
    <sheetView showGridLines="0" topLeftCell="AW1" zoomScale="60" zoomScaleNormal="60" workbookViewId="0">
      <selection activeCell="BL2" sqref="BL2:BM26"/>
    </sheetView>
  </sheetViews>
  <sheetFormatPr defaultRowHeight="15" x14ac:dyDescent="0.25"/>
  <cols>
    <col min="2" max="3" width="21.85546875" customWidth="1"/>
    <col min="4" max="5" width="21.28515625" customWidth="1"/>
    <col min="6" max="6" width="3" customWidth="1"/>
    <col min="7" max="8" width="21.85546875" customWidth="1"/>
    <col min="9" max="10" width="21.28515625" customWidth="1"/>
    <col min="11" max="11" width="3" customWidth="1"/>
    <col min="12" max="13" width="21.85546875" customWidth="1"/>
    <col min="14" max="15" width="21.28515625" customWidth="1"/>
    <col min="16" max="16" width="3" customWidth="1"/>
    <col min="17" max="17" width="19.42578125" customWidth="1"/>
    <col min="18" max="18" width="14.7109375" customWidth="1"/>
    <col min="19" max="19" width="16.42578125" customWidth="1"/>
    <col min="20" max="21" width="21.28515625" customWidth="1"/>
    <col min="22" max="22" width="3" customWidth="1"/>
    <col min="23" max="23" width="19.42578125" customWidth="1"/>
    <col min="24" max="24" width="14.7109375" customWidth="1"/>
    <col min="25" max="25" width="16.42578125" customWidth="1"/>
    <col min="26" max="27" width="21.28515625" customWidth="1"/>
    <col min="28" max="28" width="3" customWidth="1"/>
    <col min="29" max="29" width="19.42578125" customWidth="1"/>
    <col min="30" max="30" width="14.7109375" customWidth="1"/>
    <col min="31" max="31" width="16.42578125" customWidth="1"/>
    <col min="32" max="33" width="21.28515625" customWidth="1"/>
    <col min="34" max="34" width="3" customWidth="1"/>
    <col min="35" max="35" width="19.42578125" customWidth="1"/>
    <col min="36" max="36" width="14.7109375" customWidth="1"/>
    <col min="37" max="37" width="16.42578125" customWidth="1"/>
    <col min="38" max="39" width="21.28515625" customWidth="1"/>
    <col min="40" max="40" width="3" customWidth="1"/>
    <col min="41" max="41" width="19.42578125" customWidth="1"/>
    <col min="42" max="42" width="14.7109375" customWidth="1"/>
    <col min="43" max="43" width="16.42578125" customWidth="1"/>
    <col min="44" max="45" width="21.28515625" customWidth="1"/>
    <col min="46" max="46" width="3" customWidth="1"/>
    <col min="47" max="47" width="19.42578125" customWidth="1"/>
    <col min="48" max="48" width="14.7109375" customWidth="1"/>
    <col min="49" max="49" width="16.42578125" customWidth="1"/>
    <col min="50" max="51" width="21.28515625" customWidth="1"/>
    <col min="52" max="52" width="3" customWidth="1"/>
    <col min="53" max="53" width="19.42578125" customWidth="1"/>
    <col min="54" max="54" width="14.7109375" customWidth="1"/>
    <col min="55" max="55" width="16.42578125" customWidth="1"/>
    <col min="56" max="56" width="21.28515625" customWidth="1"/>
    <col min="57" max="57" width="21.42578125" customWidth="1"/>
    <col min="58" max="58" width="3.42578125" customWidth="1"/>
    <col min="59" max="59" width="3" customWidth="1"/>
    <col min="60" max="60" width="27.28515625" style="12" customWidth="1"/>
    <col min="61" max="61" width="16.5703125" style="12" customWidth="1"/>
    <col min="62" max="62" width="23.42578125" style="13" customWidth="1"/>
    <col min="63" max="63" width="3" customWidth="1"/>
    <col min="64" max="64" width="26.42578125" customWidth="1"/>
    <col min="65" max="65" width="26.42578125" style="13" customWidth="1"/>
    <col min="66" max="66" width="4" customWidth="1"/>
    <col min="67" max="67" width="14.7109375" style="48" customWidth="1"/>
  </cols>
  <sheetData>
    <row r="1" spans="2:67" ht="15.75" thickBot="1" x14ac:dyDescent="0.3">
      <c r="AZ1" s="12"/>
      <c r="BA1" s="12"/>
      <c r="BB1" s="13"/>
      <c r="BE1" s="13"/>
      <c r="BG1" s="48"/>
      <c r="BH1"/>
      <c r="BI1"/>
      <c r="BJ1"/>
      <c r="BM1"/>
      <c r="BO1"/>
    </row>
    <row r="2" spans="2:67" ht="19.5" customHeight="1" thickBot="1" x14ac:dyDescent="0.3">
      <c r="B2" s="76" t="s">
        <v>55</v>
      </c>
      <c r="C2" s="77"/>
      <c r="D2" s="77"/>
      <c r="E2" s="78"/>
      <c r="G2" s="76" t="s">
        <v>63</v>
      </c>
      <c r="H2" s="77"/>
      <c r="I2" s="77"/>
      <c r="J2" s="78"/>
      <c r="L2" s="76" t="s">
        <v>64</v>
      </c>
      <c r="M2" s="77"/>
      <c r="N2" s="77"/>
      <c r="O2" s="78"/>
      <c r="Q2" s="76" t="s">
        <v>66</v>
      </c>
      <c r="R2" s="77"/>
      <c r="S2" s="77"/>
      <c r="T2" s="77"/>
      <c r="U2" s="78"/>
      <c r="W2" s="76" t="s">
        <v>70</v>
      </c>
      <c r="X2" s="77"/>
      <c r="Y2" s="77"/>
      <c r="Z2" s="77"/>
      <c r="AA2" s="78"/>
      <c r="AC2" s="76" t="s">
        <v>71</v>
      </c>
      <c r="AD2" s="77"/>
      <c r="AE2" s="77"/>
      <c r="AF2" s="77"/>
      <c r="AG2" s="78"/>
      <c r="AI2" s="76" t="s">
        <v>73</v>
      </c>
      <c r="AJ2" s="77"/>
      <c r="AK2" s="77"/>
      <c r="AL2" s="77"/>
      <c r="AM2" s="78"/>
      <c r="AO2" s="76" t="s">
        <v>75</v>
      </c>
      <c r="AP2" s="77"/>
      <c r="AQ2" s="77"/>
      <c r="AR2" s="77"/>
      <c r="AS2" s="78"/>
      <c r="AU2" s="76" t="s">
        <v>77</v>
      </c>
      <c r="AV2" s="77"/>
      <c r="AW2" s="77"/>
      <c r="AX2" s="77"/>
      <c r="AY2" s="78"/>
      <c r="BA2" s="76" t="s">
        <v>79</v>
      </c>
      <c r="BB2" s="77"/>
      <c r="BC2" s="77"/>
      <c r="BD2" s="77"/>
      <c r="BE2" s="78"/>
      <c r="BG2" s="79" t="s">
        <v>119</v>
      </c>
      <c r="BH2" s="80"/>
      <c r="BI2" s="80"/>
      <c r="BJ2" s="81"/>
      <c r="BL2" s="79" t="s">
        <v>49</v>
      </c>
      <c r="BM2" s="81"/>
    </row>
    <row r="3" spans="2:67" ht="15.75" customHeight="1" thickBot="1" x14ac:dyDescent="0.3">
      <c r="B3" s="49" t="s">
        <v>0</v>
      </c>
      <c r="C3" s="50"/>
      <c r="D3" s="49" t="s">
        <v>1</v>
      </c>
      <c r="E3" s="50"/>
      <c r="G3" s="49" t="s">
        <v>0</v>
      </c>
      <c r="H3" s="50"/>
      <c r="I3" s="49" t="s">
        <v>1</v>
      </c>
      <c r="J3" s="50"/>
      <c r="L3" s="49" t="s">
        <v>0</v>
      </c>
      <c r="M3" s="50"/>
      <c r="N3" s="49" t="s">
        <v>1</v>
      </c>
      <c r="O3" s="50"/>
      <c r="Q3" s="49" t="s">
        <v>0</v>
      </c>
      <c r="R3" s="52"/>
      <c r="S3" s="50"/>
      <c r="T3" s="49" t="s">
        <v>1</v>
      </c>
      <c r="U3" s="50"/>
      <c r="W3" s="49" t="s">
        <v>0</v>
      </c>
      <c r="X3" s="52"/>
      <c r="Y3" s="50"/>
      <c r="Z3" s="49" t="s">
        <v>1</v>
      </c>
      <c r="AA3" s="50"/>
      <c r="AC3" s="49" t="s">
        <v>0</v>
      </c>
      <c r="AD3" s="52"/>
      <c r="AE3" s="50"/>
      <c r="AF3" s="49" t="s">
        <v>1</v>
      </c>
      <c r="AG3" s="50"/>
      <c r="AI3" s="49" t="s">
        <v>0</v>
      </c>
      <c r="AJ3" s="52"/>
      <c r="AK3" s="50"/>
      <c r="AL3" s="49" t="s">
        <v>1</v>
      </c>
      <c r="AM3" s="50"/>
      <c r="AO3" s="49" t="s">
        <v>0</v>
      </c>
      <c r="AP3" s="52"/>
      <c r="AQ3" s="50"/>
      <c r="AR3" s="49" t="s">
        <v>1</v>
      </c>
      <c r="AS3" s="50"/>
      <c r="AU3" s="49" t="s">
        <v>0</v>
      </c>
      <c r="AV3" s="52"/>
      <c r="AW3" s="50"/>
      <c r="AX3" s="49" t="s">
        <v>1</v>
      </c>
      <c r="AY3" s="50"/>
      <c r="BA3" s="49" t="s">
        <v>0</v>
      </c>
      <c r="BB3" s="52"/>
      <c r="BC3" s="50"/>
      <c r="BD3" s="49" t="s">
        <v>1</v>
      </c>
      <c r="BE3" s="50"/>
      <c r="BG3" s="82"/>
      <c r="BH3" s="83"/>
      <c r="BI3" s="83"/>
      <c r="BJ3" s="84"/>
      <c r="BL3" s="82"/>
      <c r="BM3" s="84"/>
    </row>
    <row r="4" spans="2:67" ht="15.75" thickBot="1" x14ac:dyDescent="0.3">
      <c r="B4" s="1" t="s">
        <v>2</v>
      </c>
      <c r="C4" s="62"/>
      <c r="D4" s="1" t="s">
        <v>24</v>
      </c>
      <c r="E4" s="62"/>
      <c r="G4" s="1" t="s">
        <v>2</v>
      </c>
      <c r="H4" s="62"/>
      <c r="I4" s="1" t="s">
        <v>24</v>
      </c>
      <c r="J4" s="62"/>
      <c r="L4" s="1" t="s">
        <v>2</v>
      </c>
      <c r="M4" s="62"/>
      <c r="N4" s="1" t="s">
        <v>24</v>
      </c>
      <c r="O4" s="62"/>
      <c r="Q4" s="1" t="s">
        <v>2</v>
      </c>
      <c r="R4" s="41"/>
      <c r="S4" s="62"/>
      <c r="T4" s="1" t="s">
        <v>24</v>
      </c>
      <c r="U4" s="62"/>
      <c r="W4" s="1" t="s">
        <v>2</v>
      </c>
      <c r="X4" s="41"/>
      <c r="Y4" s="62"/>
      <c r="Z4" s="1" t="s">
        <v>24</v>
      </c>
      <c r="AA4" s="62"/>
      <c r="AC4" s="1" t="s">
        <v>2</v>
      </c>
      <c r="AD4" s="41"/>
      <c r="AE4" s="62"/>
      <c r="AF4" s="1" t="s">
        <v>24</v>
      </c>
      <c r="AG4" s="62"/>
      <c r="AI4" s="1" t="s">
        <v>2</v>
      </c>
      <c r="AJ4" s="41"/>
      <c r="AK4" s="62"/>
      <c r="AL4" s="1" t="s">
        <v>24</v>
      </c>
      <c r="AM4" s="62"/>
      <c r="AO4" s="1" t="s">
        <v>2</v>
      </c>
      <c r="AP4" s="41"/>
      <c r="AQ4" s="62"/>
      <c r="AR4" s="1" t="s">
        <v>24</v>
      </c>
      <c r="AS4" s="62"/>
      <c r="AU4" s="1" t="s">
        <v>2</v>
      </c>
      <c r="AV4" s="41"/>
      <c r="AW4" s="62"/>
      <c r="AX4" s="1" t="s">
        <v>24</v>
      </c>
      <c r="AY4" s="62"/>
      <c r="BA4" s="1" t="s">
        <v>2</v>
      </c>
      <c r="BB4" s="41"/>
      <c r="BC4" s="62"/>
      <c r="BD4" s="1" t="s">
        <v>24</v>
      </c>
      <c r="BE4" s="62"/>
    </row>
    <row r="5" spans="2:67" x14ac:dyDescent="0.25">
      <c r="B5" s="1" t="s">
        <v>9</v>
      </c>
      <c r="C5" s="62"/>
      <c r="D5" s="1" t="s">
        <v>29</v>
      </c>
      <c r="E5" s="64"/>
      <c r="G5" s="30" t="s">
        <v>62</v>
      </c>
      <c r="H5" s="66"/>
      <c r="I5" s="1" t="s">
        <v>29</v>
      </c>
      <c r="J5" s="64">
        <v>1500000</v>
      </c>
      <c r="L5" s="30" t="s">
        <v>62</v>
      </c>
      <c r="M5" s="64"/>
      <c r="N5" s="1" t="s">
        <v>29</v>
      </c>
      <c r="O5" s="64"/>
      <c r="Q5" s="30" t="s">
        <v>62</v>
      </c>
      <c r="R5" s="42"/>
      <c r="S5" s="64"/>
      <c r="T5" s="1" t="s">
        <v>29</v>
      </c>
      <c r="U5" s="64"/>
      <c r="W5" s="30" t="s">
        <v>62</v>
      </c>
      <c r="X5" s="42"/>
      <c r="Y5" s="64"/>
      <c r="Z5" s="1" t="s">
        <v>29</v>
      </c>
      <c r="AA5" s="64"/>
      <c r="AC5" s="30" t="s">
        <v>62</v>
      </c>
      <c r="AD5" s="42"/>
      <c r="AE5" s="64"/>
      <c r="AF5" s="1" t="s">
        <v>29</v>
      </c>
      <c r="AG5" s="64"/>
      <c r="AI5" s="30" t="s">
        <v>62</v>
      </c>
      <c r="AJ5" s="42"/>
      <c r="AK5" s="64"/>
      <c r="AL5" s="1" t="s">
        <v>29</v>
      </c>
      <c r="AM5" s="64"/>
      <c r="AO5" s="30" t="s">
        <v>62</v>
      </c>
      <c r="AP5" s="42"/>
      <c r="AQ5" s="64"/>
      <c r="AR5" s="1" t="s">
        <v>29</v>
      </c>
      <c r="AS5" s="64"/>
      <c r="AU5" s="30" t="s">
        <v>62</v>
      </c>
      <c r="AV5" s="42"/>
      <c r="AW5" s="64"/>
      <c r="AX5" s="1" t="s">
        <v>29</v>
      </c>
      <c r="AY5" s="64"/>
      <c r="BA5" s="30" t="s">
        <v>62</v>
      </c>
      <c r="BB5" s="42"/>
      <c r="BC5" s="64"/>
      <c r="BD5" s="1" t="s">
        <v>29</v>
      </c>
      <c r="BE5" s="64"/>
      <c r="BG5" s="23"/>
      <c r="BH5" s="24"/>
      <c r="BI5" s="24"/>
      <c r="BJ5" s="25"/>
      <c r="BL5" s="23"/>
      <c r="BM5" s="25"/>
    </row>
    <row r="6" spans="2:67" ht="17.25" x14ac:dyDescent="0.25">
      <c r="B6" s="1" t="s">
        <v>14</v>
      </c>
      <c r="C6" s="62"/>
      <c r="D6" s="1"/>
      <c r="E6" s="2"/>
      <c r="G6" s="1" t="s">
        <v>9</v>
      </c>
      <c r="H6" s="64"/>
      <c r="I6" s="1"/>
      <c r="J6" s="2"/>
      <c r="L6" s="1" t="s">
        <v>9</v>
      </c>
      <c r="M6" s="64"/>
      <c r="N6" s="1"/>
      <c r="O6" s="2"/>
      <c r="Q6" s="1" t="s">
        <v>14</v>
      </c>
      <c r="R6" s="41"/>
      <c r="S6" s="64"/>
      <c r="T6" s="1"/>
      <c r="U6" s="2"/>
      <c r="W6" s="1" t="s">
        <v>14</v>
      </c>
      <c r="X6" s="41"/>
      <c r="Y6" s="64"/>
      <c r="Z6" s="1"/>
      <c r="AA6" s="2"/>
      <c r="AC6" s="1" t="s">
        <v>14</v>
      </c>
      <c r="AD6" s="41"/>
      <c r="AE6" s="64"/>
      <c r="AF6" s="1"/>
      <c r="AG6" s="2"/>
      <c r="AI6" s="1" t="s">
        <v>14</v>
      </c>
      <c r="AJ6" s="41"/>
      <c r="AK6" s="64"/>
      <c r="AL6" s="1"/>
      <c r="AM6" s="2"/>
      <c r="AO6" s="1" t="s">
        <v>14</v>
      </c>
      <c r="AP6" s="41"/>
      <c r="AQ6" s="64"/>
      <c r="AR6" s="1"/>
      <c r="AS6" s="2"/>
      <c r="AU6" s="1" t="s">
        <v>14</v>
      </c>
      <c r="AV6" s="41"/>
      <c r="AW6" s="64"/>
      <c r="AX6" s="1"/>
      <c r="AY6" s="2"/>
      <c r="BA6" s="1" t="s">
        <v>14</v>
      </c>
      <c r="BB6" s="41"/>
      <c r="BC6" s="64"/>
      <c r="BD6" s="1"/>
      <c r="BE6" s="2"/>
      <c r="BG6" s="26" t="s">
        <v>32</v>
      </c>
      <c r="BH6" s="16"/>
      <c r="BI6" s="15"/>
      <c r="BJ6" s="61"/>
      <c r="BL6" s="26" t="s">
        <v>44</v>
      </c>
      <c r="BM6" s="61"/>
    </row>
    <row r="7" spans="2:67" x14ac:dyDescent="0.25">
      <c r="B7" s="3"/>
      <c r="C7" s="2"/>
      <c r="D7" s="1"/>
      <c r="E7" s="2"/>
      <c r="G7" s="1" t="s">
        <v>14</v>
      </c>
      <c r="H7" s="64">
        <v>600000</v>
      </c>
      <c r="I7" s="1"/>
      <c r="J7" s="2"/>
      <c r="L7" s="1" t="s">
        <v>14</v>
      </c>
      <c r="M7" s="64"/>
      <c r="N7" s="1"/>
      <c r="O7" s="2"/>
      <c r="Q7" s="30"/>
      <c r="R7" s="42"/>
      <c r="S7" s="38"/>
      <c r="T7" s="1"/>
      <c r="U7" s="2"/>
      <c r="W7" s="30"/>
      <c r="X7" s="42"/>
      <c r="Y7" s="38"/>
      <c r="Z7" s="1"/>
      <c r="AA7" s="2"/>
      <c r="AC7" s="30"/>
      <c r="AD7" s="42"/>
      <c r="AE7" s="38"/>
      <c r="AF7" s="1"/>
      <c r="AG7" s="2"/>
      <c r="AI7" s="30"/>
      <c r="AJ7" s="42"/>
      <c r="AK7" s="38"/>
      <c r="AL7" s="1"/>
      <c r="AM7" s="2"/>
      <c r="AO7" s="30"/>
      <c r="AP7" s="42"/>
      <c r="AQ7" s="38"/>
      <c r="AR7" s="1"/>
      <c r="AS7" s="2"/>
      <c r="AU7" s="30"/>
      <c r="AV7" s="42"/>
      <c r="AW7" s="38"/>
      <c r="AX7" s="1"/>
      <c r="AY7" s="2"/>
      <c r="BA7" s="30"/>
      <c r="BB7" s="42"/>
      <c r="BC7" s="38"/>
      <c r="BD7" s="1"/>
      <c r="BE7" s="2"/>
      <c r="BG7" s="28" t="s">
        <v>42</v>
      </c>
      <c r="BH7" s="19"/>
      <c r="BI7" s="15"/>
      <c r="BJ7" s="75"/>
      <c r="BL7" s="28"/>
      <c r="BM7" s="29"/>
    </row>
    <row r="8" spans="2:67" ht="17.25" x14ac:dyDescent="0.25">
      <c r="B8" s="3"/>
      <c r="C8" s="4"/>
      <c r="D8" s="1"/>
      <c r="E8" s="2"/>
      <c r="G8" s="3"/>
      <c r="H8" s="4"/>
      <c r="I8" s="1"/>
      <c r="J8" s="2"/>
      <c r="L8" s="3"/>
      <c r="M8" s="2"/>
      <c r="N8" s="1"/>
      <c r="O8" s="2"/>
      <c r="Q8" s="3"/>
      <c r="R8" s="43"/>
      <c r="S8" s="2"/>
      <c r="T8" s="1"/>
      <c r="U8" s="2"/>
      <c r="W8" s="3"/>
      <c r="X8" s="43"/>
      <c r="Y8" s="2"/>
      <c r="Z8" s="1"/>
      <c r="AA8" s="2"/>
      <c r="AC8" s="3"/>
      <c r="AD8" s="43"/>
      <c r="AE8" s="2"/>
      <c r="AF8" s="1"/>
      <c r="AG8" s="2"/>
      <c r="AI8" s="3"/>
      <c r="AJ8" s="43"/>
      <c r="AK8" s="2"/>
      <c r="AL8" s="1"/>
      <c r="AM8" s="2"/>
      <c r="AO8" s="3"/>
      <c r="AP8" s="43"/>
      <c r="AQ8" s="2"/>
      <c r="AR8" s="1"/>
      <c r="AS8" s="2"/>
      <c r="AU8" s="3"/>
      <c r="AV8" s="43"/>
      <c r="AW8" s="2"/>
      <c r="AX8" s="1"/>
      <c r="AY8" s="2"/>
      <c r="BA8" s="3"/>
      <c r="BB8" s="43"/>
      <c r="BC8" s="2"/>
      <c r="BD8" s="1"/>
      <c r="BE8" s="2"/>
      <c r="BG8" s="30"/>
      <c r="BH8" s="12" t="s">
        <v>80</v>
      </c>
      <c r="BI8" s="57"/>
      <c r="BJ8" s="29"/>
      <c r="BL8" s="30" t="s">
        <v>43</v>
      </c>
      <c r="BM8" s="61"/>
    </row>
    <row r="9" spans="2:67" x14ac:dyDescent="0.25">
      <c r="B9" s="1"/>
      <c r="C9" s="2"/>
      <c r="D9" s="1"/>
      <c r="E9" s="2"/>
      <c r="G9" s="1"/>
      <c r="H9" s="2"/>
      <c r="I9" s="1"/>
      <c r="J9" s="2"/>
      <c r="L9" s="1"/>
      <c r="M9" s="2"/>
      <c r="N9" s="1"/>
      <c r="O9" s="2"/>
      <c r="Q9" s="1" t="s">
        <v>9</v>
      </c>
      <c r="R9" s="68"/>
      <c r="S9" s="2"/>
      <c r="T9" s="1"/>
      <c r="U9" s="2"/>
      <c r="W9" s="1" t="s">
        <v>9</v>
      </c>
      <c r="X9" s="68"/>
      <c r="Y9" s="2"/>
      <c r="Z9" s="1"/>
      <c r="AA9" s="2"/>
      <c r="AC9" s="1" t="s">
        <v>9</v>
      </c>
      <c r="AD9" s="68"/>
      <c r="AE9" s="2"/>
      <c r="AF9" s="1"/>
      <c r="AG9" s="2"/>
      <c r="AI9" s="1" t="s">
        <v>9</v>
      </c>
      <c r="AJ9" s="47">
        <v>4500000</v>
      </c>
      <c r="AK9" s="2"/>
      <c r="AL9" s="1"/>
      <c r="AM9" s="2"/>
      <c r="AO9" s="1" t="s">
        <v>9</v>
      </c>
      <c r="AP9" s="47">
        <v>4500000</v>
      </c>
      <c r="AQ9" s="2"/>
      <c r="AR9" s="1"/>
      <c r="AS9" s="2"/>
      <c r="AU9" s="1" t="s">
        <v>9</v>
      </c>
      <c r="AV9" s="47">
        <v>4500000</v>
      </c>
      <c r="AW9" s="2"/>
      <c r="AX9" s="1"/>
      <c r="AY9" s="2"/>
      <c r="BA9" s="1" t="s">
        <v>9</v>
      </c>
      <c r="BB9" s="47">
        <v>4500000</v>
      </c>
      <c r="BC9" s="2"/>
      <c r="BD9" s="1"/>
      <c r="BE9" s="2"/>
      <c r="BG9" s="30"/>
      <c r="BH9" s="16" t="s">
        <v>43</v>
      </c>
      <c r="BI9" s="58"/>
      <c r="BJ9" s="29"/>
      <c r="BL9" s="30"/>
      <c r="BM9" s="29"/>
    </row>
    <row r="10" spans="2:67" ht="17.25" x14ac:dyDescent="0.25">
      <c r="B10" s="1"/>
      <c r="C10" s="2"/>
      <c r="D10" s="1"/>
      <c r="E10" s="2"/>
      <c r="G10" s="1"/>
      <c r="H10" s="2"/>
      <c r="I10" s="1"/>
      <c r="J10" s="2"/>
      <c r="L10" s="1"/>
      <c r="M10" s="2"/>
      <c r="N10" s="1"/>
      <c r="O10" s="2"/>
      <c r="Q10" s="46" t="s">
        <v>68</v>
      </c>
      <c r="R10" s="69"/>
      <c r="S10" s="2"/>
      <c r="T10" s="1"/>
      <c r="U10" s="2"/>
      <c r="W10" s="46" t="s">
        <v>68</v>
      </c>
      <c r="X10" s="69"/>
      <c r="Y10" s="2"/>
      <c r="Z10" s="1"/>
      <c r="AA10" s="2"/>
      <c r="AC10" s="46" t="s">
        <v>68</v>
      </c>
      <c r="AD10" s="69"/>
      <c r="AE10" s="2"/>
      <c r="AF10" s="1"/>
      <c r="AG10" s="2"/>
      <c r="AI10" s="46" t="s">
        <v>68</v>
      </c>
      <c r="AJ10" s="47">
        <v>375000</v>
      </c>
      <c r="AK10" s="2"/>
      <c r="AL10" s="1"/>
      <c r="AM10" s="2"/>
      <c r="AO10" s="46" t="s">
        <v>68</v>
      </c>
      <c r="AP10" s="47">
        <v>375000</v>
      </c>
      <c r="AQ10" s="2"/>
      <c r="AR10" s="1"/>
      <c r="AS10" s="2"/>
      <c r="AU10" s="46" t="s">
        <v>68</v>
      </c>
      <c r="AV10" s="47">
        <v>375000</v>
      </c>
      <c r="AW10" s="2"/>
      <c r="AX10" s="1"/>
      <c r="AY10" s="2"/>
      <c r="BA10" s="46" t="s">
        <v>68</v>
      </c>
      <c r="BB10" s="47">
        <v>375000</v>
      </c>
      <c r="BC10" s="2"/>
      <c r="BD10" s="1"/>
      <c r="BE10" s="2"/>
      <c r="BG10" s="30"/>
      <c r="BH10" s="16" t="s">
        <v>45</v>
      </c>
      <c r="BI10" s="58"/>
      <c r="BJ10" s="29"/>
      <c r="BL10" s="30" t="s">
        <v>50</v>
      </c>
      <c r="BM10" s="61"/>
    </row>
    <row r="11" spans="2:67" ht="17.25" x14ac:dyDescent="0.25">
      <c r="B11" s="1"/>
      <c r="C11" s="2"/>
      <c r="D11" s="1"/>
      <c r="E11" s="2"/>
      <c r="G11" s="1"/>
      <c r="H11" s="2"/>
      <c r="I11" s="1"/>
      <c r="J11" s="2"/>
      <c r="L11" s="1"/>
      <c r="M11" s="2"/>
      <c r="N11" s="1"/>
      <c r="O11" s="2"/>
      <c r="Q11" s="1" t="s">
        <v>69</v>
      </c>
      <c r="R11" s="41"/>
      <c r="S11" s="70"/>
      <c r="T11" s="1"/>
      <c r="U11" s="2"/>
      <c r="W11" s="1" t="s">
        <v>69</v>
      </c>
      <c r="X11" s="41"/>
      <c r="Y11" s="70"/>
      <c r="Z11" s="1"/>
      <c r="AA11" s="2"/>
      <c r="AC11" s="1" t="s">
        <v>69</v>
      </c>
      <c r="AD11" s="41"/>
      <c r="AE11" s="70"/>
      <c r="AF11" s="1"/>
      <c r="AG11" s="2"/>
      <c r="AI11" s="1" t="s">
        <v>69</v>
      </c>
      <c r="AJ11" s="41"/>
      <c r="AK11" s="2">
        <v>4125000</v>
      </c>
      <c r="AL11" s="1"/>
      <c r="AM11" s="2"/>
      <c r="AO11" s="1" t="s">
        <v>69</v>
      </c>
      <c r="AP11" s="41"/>
      <c r="AQ11" s="2">
        <v>4125000</v>
      </c>
      <c r="AR11" s="1"/>
      <c r="AS11" s="2"/>
      <c r="AU11" s="1" t="s">
        <v>69</v>
      </c>
      <c r="AV11" s="41"/>
      <c r="AW11" s="2">
        <v>4125000</v>
      </c>
      <c r="AX11" s="1"/>
      <c r="AY11" s="2"/>
      <c r="BA11" s="1" t="s">
        <v>69</v>
      </c>
      <c r="BB11" s="41"/>
      <c r="BC11" s="2">
        <v>4125000</v>
      </c>
      <c r="BD11" s="1"/>
      <c r="BE11" s="2"/>
      <c r="BG11" s="31" t="s">
        <v>39</v>
      </c>
      <c r="BH11" s="20"/>
      <c r="BI11" s="17"/>
      <c r="BJ11" s="27">
        <v>3850000</v>
      </c>
      <c r="BL11" s="31"/>
      <c r="BM11" s="27"/>
    </row>
    <row r="12" spans="2:67" ht="18" thickBot="1" x14ac:dyDescent="0.3">
      <c r="B12" s="1"/>
      <c r="C12" s="2"/>
      <c r="D12" s="5"/>
      <c r="E12" s="6"/>
      <c r="G12" s="1"/>
      <c r="H12" s="2"/>
      <c r="I12" s="5"/>
      <c r="J12" s="6"/>
      <c r="L12" s="1"/>
      <c r="M12" s="2"/>
      <c r="N12" s="5"/>
      <c r="O12" s="6"/>
      <c r="Q12" s="1"/>
      <c r="R12" s="41"/>
      <c r="S12" s="2"/>
      <c r="T12" s="5"/>
      <c r="U12" s="6"/>
      <c r="W12" s="1"/>
      <c r="X12" s="41"/>
      <c r="Y12" s="2"/>
      <c r="Z12" s="5"/>
      <c r="AA12" s="6"/>
      <c r="AC12" s="1"/>
      <c r="AD12" s="41"/>
      <c r="AE12" s="2"/>
      <c r="AF12" s="5"/>
      <c r="AG12" s="6"/>
      <c r="AI12" s="1"/>
      <c r="AJ12" s="41"/>
      <c r="AK12" s="2"/>
      <c r="AL12" s="5"/>
      <c r="AM12" s="6"/>
      <c r="AO12" s="1"/>
      <c r="AP12" s="41"/>
      <c r="AQ12" s="2"/>
      <c r="AR12" s="5"/>
      <c r="AS12" s="6"/>
      <c r="AU12" s="1"/>
      <c r="AV12" s="41"/>
      <c r="AW12" s="2"/>
      <c r="AX12" s="5"/>
      <c r="AY12" s="6"/>
      <c r="BA12" s="1"/>
      <c r="BB12" s="41"/>
      <c r="BC12" s="2"/>
      <c r="BD12" s="5"/>
      <c r="BE12" s="6"/>
      <c r="BG12" s="30"/>
      <c r="BH12" s="16"/>
      <c r="BI12" s="15"/>
      <c r="BJ12" s="29"/>
      <c r="BL12" s="30" t="s">
        <v>51</v>
      </c>
      <c r="BM12" s="61"/>
    </row>
    <row r="13" spans="2:67" ht="17.25" x14ac:dyDescent="0.25">
      <c r="B13" s="1"/>
      <c r="C13" s="2"/>
      <c r="D13" s="49" t="s">
        <v>3</v>
      </c>
      <c r="E13" s="50"/>
      <c r="G13" s="1"/>
      <c r="H13" s="2"/>
      <c r="I13" s="49" t="s">
        <v>3</v>
      </c>
      <c r="J13" s="50"/>
      <c r="L13" s="1"/>
      <c r="M13" s="2"/>
      <c r="N13" s="49" t="s">
        <v>3</v>
      </c>
      <c r="O13" s="50"/>
      <c r="Q13" s="1"/>
      <c r="R13" s="41"/>
      <c r="S13" s="2"/>
      <c r="T13" s="49" t="s">
        <v>3</v>
      </c>
      <c r="U13" s="50"/>
      <c r="W13" s="1"/>
      <c r="X13" s="41"/>
      <c r="Y13" s="2"/>
      <c r="Z13" s="49" t="s">
        <v>3</v>
      </c>
      <c r="AA13" s="50"/>
      <c r="AC13" s="1"/>
      <c r="AD13" s="41"/>
      <c r="AE13" s="2"/>
      <c r="AF13" s="49" t="s">
        <v>3</v>
      </c>
      <c r="AG13" s="50"/>
      <c r="AI13" s="1"/>
      <c r="AJ13" s="41"/>
      <c r="AK13" s="2"/>
      <c r="AL13" s="49" t="s">
        <v>3</v>
      </c>
      <c r="AM13" s="50"/>
      <c r="AO13" s="1"/>
      <c r="AP13" s="41"/>
      <c r="AQ13" s="2"/>
      <c r="AR13" s="49" t="s">
        <v>3</v>
      </c>
      <c r="AS13" s="50"/>
      <c r="AU13" s="1"/>
      <c r="AV13" s="41"/>
      <c r="AW13" s="2"/>
      <c r="AX13" s="49" t="s">
        <v>3</v>
      </c>
      <c r="AY13" s="50"/>
      <c r="BA13" s="1"/>
      <c r="BB13" s="41"/>
      <c r="BC13" s="2"/>
      <c r="BD13" s="49" t="s">
        <v>3</v>
      </c>
      <c r="BE13" s="50"/>
      <c r="BG13" s="30"/>
      <c r="BH13" s="16" t="s">
        <v>38</v>
      </c>
      <c r="BI13" s="15"/>
      <c r="BJ13" s="27">
        <v>1950000</v>
      </c>
      <c r="BL13" s="30"/>
      <c r="BM13" s="27"/>
    </row>
    <row r="14" spans="2:67" ht="17.25" x14ac:dyDescent="0.25">
      <c r="B14" s="1"/>
      <c r="C14" s="2"/>
      <c r="D14" s="1"/>
      <c r="E14" s="2"/>
      <c r="G14" s="1"/>
      <c r="H14" s="2"/>
      <c r="I14" s="1"/>
      <c r="J14" s="2"/>
      <c r="L14" s="1"/>
      <c r="M14" s="2"/>
      <c r="N14" s="1"/>
      <c r="O14" s="2"/>
      <c r="Q14" s="1"/>
      <c r="R14" s="41"/>
      <c r="S14" s="2"/>
      <c r="T14" s="1"/>
      <c r="U14" s="2"/>
      <c r="W14" s="1"/>
      <c r="X14" s="41"/>
      <c r="Y14" s="2"/>
      <c r="Z14" s="1"/>
      <c r="AA14" s="2"/>
      <c r="AC14" s="1"/>
      <c r="AD14" s="41"/>
      <c r="AE14" s="2"/>
      <c r="AF14" s="1"/>
      <c r="AG14" s="2"/>
      <c r="AI14" s="1"/>
      <c r="AJ14" s="41"/>
      <c r="AK14" s="2"/>
      <c r="AL14" s="1"/>
      <c r="AM14" s="2"/>
      <c r="AO14" s="1"/>
      <c r="AP14" s="41"/>
      <c r="AQ14" s="2"/>
      <c r="AR14" s="1"/>
      <c r="AS14" s="2"/>
      <c r="AU14" s="1"/>
      <c r="AV14" s="41"/>
      <c r="AW14" s="2"/>
      <c r="AX14" s="1"/>
      <c r="AY14" s="2"/>
      <c r="BA14" s="1"/>
      <c r="BB14" s="41"/>
      <c r="BC14" s="2"/>
      <c r="BD14" s="1"/>
      <c r="BE14" s="2"/>
      <c r="BG14" s="30"/>
      <c r="BH14" s="16"/>
      <c r="BI14" s="15"/>
      <c r="BJ14" s="29"/>
      <c r="BL14" s="30" t="s">
        <v>52</v>
      </c>
      <c r="BM14" s="61"/>
    </row>
    <row r="15" spans="2:67" ht="17.25" x14ac:dyDescent="0.25">
      <c r="B15" s="1"/>
      <c r="C15" s="2"/>
      <c r="D15" s="1" t="s">
        <v>6</v>
      </c>
      <c r="E15" s="63"/>
      <c r="G15" s="1"/>
      <c r="H15" s="2"/>
      <c r="I15" s="1" t="s">
        <v>6</v>
      </c>
      <c r="J15" s="63"/>
      <c r="L15" s="1"/>
      <c r="M15" s="2"/>
      <c r="N15" s="1" t="s">
        <v>6</v>
      </c>
      <c r="O15" s="63"/>
      <c r="Q15" s="1"/>
      <c r="R15" s="41"/>
      <c r="S15" s="2"/>
      <c r="T15" s="1" t="s">
        <v>6</v>
      </c>
      <c r="U15" s="63"/>
      <c r="W15" s="1"/>
      <c r="X15" s="41"/>
      <c r="Y15" s="2"/>
      <c r="Z15" s="1" t="s">
        <v>6</v>
      </c>
      <c r="AA15" s="63"/>
      <c r="AC15" s="1"/>
      <c r="AD15" s="41"/>
      <c r="AE15" s="2"/>
      <c r="AF15" s="1" t="s">
        <v>6</v>
      </c>
      <c r="AG15" s="63"/>
      <c r="AI15" s="1"/>
      <c r="AJ15" s="41"/>
      <c r="AK15" s="2"/>
      <c r="AL15" s="1" t="s">
        <v>6</v>
      </c>
      <c r="AM15" s="63"/>
      <c r="AO15" s="1"/>
      <c r="AP15" s="41"/>
      <c r="AQ15" s="2"/>
      <c r="AR15" s="1" t="s">
        <v>6</v>
      </c>
      <c r="AS15" s="63"/>
      <c r="AU15" s="1"/>
      <c r="AV15" s="41"/>
      <c r="AW15" s="2"/>
      <c r="AX15" s="1" t="s">
        <v>6</v>
      </c>
      <c r="AY15" s="63"/>
      <c r="BA15" s="1"/>
      <c r="BB15" s="41"/>
      <c r="BC15" s="2"/>
      <c r="BD15" s="1" t="s">
        <v>6</v>
      </c>
      <c r="BE15" s="63"/>
      <c r="BG15" s="26" t="s">
        <v>40</v>
      </c>
      <c r="BH15" s="16"/>
      <c r="BI15" s="15"/>
      <c r="BJ15" s="27"/>
      <c r="BL15" s="26"/>
      <c r="BM15" s="27"/>
    </row>
    <row r="16" spans="2:67" ht="17.25" x14ac:dyDescent="0.25">
      <c r="B16" s="1"/>
      <c r="C16" s="2"/>
      <c r="D16" s="1" t="s">
        <v>35</v>
      </c>
      <c r="E16" s="64"/>
      <c r="G16" s="1"/>
      <c r="H16" s="2"/>
      <c r="I16" s="1" t="s">
        <v>35</v>
      </c>
      <c r="J16" s="64"/>
      <c r="L16" s="1"/>
      <c r="M16" s="2"/>
      <c r="N16" s="1" t="s">
        <v>35</v>
      </c>
      <c r="O16" s="67"/>
      <c r="Q16" s="1"/>
      <c r="R16" s="41"/>
      <c r="S16" s="2"/>
      <c r="T16" s="1" t="s">
        <v>35</v>
      </c>
      <c r="U16" s="67"/>
      <c r="W16" s="1"/>
      <c r="X16" s="41"/>
      <c r="Y16" s="2"/>
      <c r="Z16" s="1" t="s">
        <v>35</v>
      </c>
      <c r="AA16" s="67"/>
      <c r="AC16" s="1"/>
      <c r="AD16" s="41"/>
      <c r="AE16" s="2"/>
      <c r="AF16" s="1" t="s">
        <v>35</v>
      </c>
      <c r="AG16" s="67"/>
      <c r="AI16" s="1"/>
      <c r="AJ16" s="41"/>
      <c r="AK16" s="2"/>
      <c r="AL16" s="1" t="s">
        <v>35</v>
      </c>
      <c r="AM16" s="67"/>
      <c r="AO16" s="1"/>
      <c r="AP16" s="41"/>
      <c r="AQ16" s="2"/>
      <c r="AR16" s="1" t="s">
        <v>35</v>
      </c>
      <c r="AS16" s="67"/>
      <c r="AU16" s="1"/>
      <c r="AV16" s="41"/>
      <c r="AW16" s="2"/>
      <c r="AX16" s="1" t="s">
        <v>35</v>
      </c>
      <c r="AY16" s="67"/>
      <c r="BA16" s="1"/>
      <c r="BB16" s="41"/>
      <c r="BC16" s="2"/>
      <c r="BD16" s="1" t="s">
        <v>35</v>
      </c>
      <c r="BE16" s="67"/>
      <c r="BG16" s="30"/>
      <c r="BH16" s="16" t="s">
        <v>125</v>
      </c>
      <c r="BI16" s="55">
        <v>375000</v>
      </c>
      <c r="BJ16" s="29"/>
      <c r="BL16" s="30" t="s">
        <v>54</v>
      </c>
      <c r="BM16" s="61"/>
    </row>
    <row r="17" spans="2:65" x14ac:dyDescent="0.25">
      <c r="B17" s="1"/>
      <c r="C17" s="2"/>
      <c r="D17" s="1"/>
      <c r="E17" s="7"/>
      <c r="G17" s="1"/>
      <c r="H17" s="2"/>
      <c r="I17" s="1"/>
      <c r="J17" s="7"/>
      <c r="L17" s="1"/>
      <c r="M17" s="2"/>
      <c r="N17" s="1"/>
      <c r="O17" s="7"/>
      <c r="Q17" s="1"/>
      <c r="R17" s="41"/>
      <c r="S17" s="2"/>
      <c r="T17" s="1"/>
      <c r="U17" s="7"/>
      <c r="W17" s="1"/>
      <c r="X17" s="41"/>
      <c r="Y17" s="2"/>
      <c r="Z17" s="1"/>
      <c r="AA17" s="7"/>
      <c r="AC17" s="1"/>
      <c r="AD17" s="41"/>
      <c r="AE17" s="2"/>
      <c r="AF17" s="1"/>
      <c r="AG17" s="7"/>
      <c r="AI17" s="1"/>
      <c r="AJ17" s="41"/>
      <c r="AK17" s="2"/>
      <c r="AL17" s="1"/>
      <c r="AM17" s="7"/>
      <c r="AO17" s="1"/>
      <c r="AP17" s="41"/>
      <c r="AQ17" s="2"/>
      <c r="AR17" s="1"/>
      <c r="AS17" s="7"/>
      <c r="AU17" s="1"/>
      <c r="AV17" s="41"/>
      <c r="AW17" s="2"/>
      <c r="AX17" s="1"/>
      <c r="AY17" s="7"/>
      <c r="BA17" s="1"/>
      <c r="BB17" s="41"/>
      <c r="BC17" s="2"/>
      <c r="BD17" s="1"/>
      <c r="BE17" s="7"/>
      <c r="BG17" s="30"/>
      <c r="BH17" s="16" t="s">
        <v>123</v>
      </c>
      <c r="BI17" s="56">
        <v>660000</v>
      </c>
      <c r="BJ17" s="29"/>
      <c r="BL17" s="30"/>
      <c r="BM17" s="29"/>
    </row>
    <row r="18" spans="2:65" ht="17.25" x14ac:dyDescent="0.25">
      <c r="B18" s="1"/>
      <c r="C18" s="2"/>
      <c r="D18" s="1" t="s">
        <v>57</v>
      </c>
      <c r="E18" s="62"/>
      <c r="G18" s="1"/>
      <c r="H18" s="2"/>
      <c r="I18" s="1" t="s">
        <v>57</v>
      </c>
      <c r="J18" s="62"/>
      <c r="L18" s="1"/>
      <c r="M18" s="2"/>
      <c r="N18" s="1" t="s">
        <v>57</v>
      </c>
      <c r="O18" s="63"/>
      <c r="Q18" s="1"/>
      <c r="R18" s="41"/>
      <c r="S18" s="2"/>
      <c r="T18" s="1" t="s">
        <v>57</v>
      </c>
      <c r="U18" s="63"/>
      <c r="W18" s="1"/>
      <c r="X18" s="41"/>
      <c r="Y18" s="2"/>
      <c r="Z18" s="1" t="s">
        <v>57</v>
      </c>
      <c r="AA18" s="63"/>
      <c r="AC18" s="1"/>
      <c r="AD18" s="41"/>
      <c r="AE18" s="2"/>
      <c r="AF18" s="1" t="s">
        <v>57</v>
      </c>
      <c r="AG18" s="63"/>
      <c r="AI18" s="1"/>
      <c r="AJ18" s="41"/>
      <c r="AK18" s="2"/>
      <c r="AL18" s="1" t="s">
        <v>57</v>
      </c>
      <c r="AM18" s="63"/>
      <c r="AO18" s="1"/>
      <c r="AP18" s="41"/>
      <c r="AQ18" s="2"/>
      <c r="AR18" s="1" t="s">
        <v>57</v>
      </c>
      <c r="AS18" s="63"/>
      <c r="AU18" s="1"/>
      <c r="AV18" s="41"/>
      <c r="AW18" s="2"/>
      <c r="AX18" s="1" t="s">
        <v>57</v>
      </c>
      <c r="AY18" s="63"/>
      <c r="BA18" s="1"/>
      <c r="BB18" s="41"/>
      <c r="BC18" s="2"/>
      <c r="BD18" s="1" t="s">
        <v>57</v>
      </c>
      <c r="BE18" s="63"/>
      <c r="BG18" s="30"/>
      <c r="BH18" s="16"/>
      <c r="BI18" s="18"/>
      <c r="BJ18" s="29"/>
      <c r="BL18" s="30" t="s">
        <v>83</v>
      </c>
      <c r="BM18" s="61"/>
    </row>
    <row r="19" spans="2:65" x14ac:dyDescent="0.25">
      <c r="B19" s="1"/>
      <c r="C19" s="2"/>
      <c r="D19" s="1"/>
      <c r="E19" s="2"/>
      <c r="G19" s="1"/>
      <c r="H19" s="2"/>
      <c r="I19" s="1"/>
      <c r="J19" s="2"/>
      <c r="L19" s="1"/>
      <c r="M19" s="2"/>
      <c r="N19" s="1"/>
      <c r="O19" s="7"/>
      <c r="Q19" s="1"/>
      <c r="R19" s="41"/>
      <c r="S19" s="2"/>
      <c r="T19" s="1"/>
      <c r="U19" s="7"/>
      <c r="W19" s="1"/>
      <c r="X19" s="41"/>
      <c r="Y19" s="2"/>
      <c r="Z19" s="1"/>
      <c r="AA19" s="7"/>
      <c r="AC19" s="1"/>
      <c r="AD19" s="41"/>
      <c r="AE19" s="2"/>
      <c r="AF19" s="1"/>
      <c r="AG19" s="7"/>
      <c r="AI19" s="1"/>
      <c r="AJ19" s="41"/>
      <c r="AK19" s="2"/>
      <c r="AL19" s="1"/>
      <c r="AM19" s="7"/>
      <c r="AO19" s="1"/>
      <c r="AP19" s="41"/>
      <c r="AQ19" s="2"/>
      <c r="AR19" s="1"/>
      <c r="AS19" s="7"/>
      <c r="AU19" s="1"/>
      <c r="AV19" s="41"/>
      <c r="AW19" s="2"/>
      <c r="AX19" s="1"/>
      <c r="AY19" s="7"/>
      <c r="BA19" s="1"/>
      <c r="BB19" s="41"/>
      <c r="BC19" s="2"/>
      <c r="BD19" s="1"/>
      <c r="BE19" s="7"/>
      <c r="BG19" s="30"/>
      <c r="BH19" s="16"/>
      <c r="BI19" s="18"/>
      <c r="BJ19" s="29"/>
      <c r="BL19" s="30"/>
      <c r="BM19" s="29"/>
    </row>
    <row r="20" spans="2:65" ht="18" x14ac:dyDescent="0.25">
      <c r="B20" s="1"/>
      <c r="C20" s="2"/>
      <c r="D20" s="1"/>
      <c r="E20" s="2"/>
      <c r="G20" s="1"/>
      <c r="H20" s="2"/>
      <c r="I20" s="1"/>
      <c r="J20" s="2"/>
      <c r="L20" s="1"/>
      <c r="M20" s="2"/>
      <c r="N20" s="1"/>
      <c r="O20" s="2"/>
      <c r="Q20" s="1"/>
      <c r="R20" s="41"/>
      <c r="S20" s="2"/>
      <c r="T20" s="1"/>
      <c r="U20" s="2"/>
      <c r="W20" s="1"/>
      <c r="X20" s="41"/>
      <c r="Y20" s="2"/>
      <c r="Z20" s="1"/>
      <c r="AA20" s="2"/>
      <c r="AC20" s="1"/>
      <c r="AD20" s="41"/>
      <c r="AE20" s="2"/>
      <c r="AF20" s="1"/>
      <c r="AG20" s="2"/>
      <c r="AI20" s="1"/>
      <c r="AJ20" s="41"/>
      <c r="AK20" s="2"/>
      <c r="AL20" s="1"/>
      <c r="AM20" s="2"/>
      <c r="AO20" s="1"/>
      <c r="AP20" s="41"/>
      <c r="AQ20" s="2"/>
      <c r="AR20" s="1"/>
      <c r="AS20" s="2"/>
      <c r="AU20" s="1"/>
      <c r="AV20" s="41"/>
      <c r="AW20" s="2"/>
      <c r="AX20" s="1"/>
      <c r="AY20" s="2"/>
      <c r="BA20" s="1"/>
      <c r="BB20" s="41"/>
      <c r="BC20" s="2"/>
      <c r="BD20" s="1"/>
      <c r="BE20" s="2"/>
      <c r="BG20" s="30"/>
      <c r="BH20" s="16"/>
      <c r="BI20" s="18"/>
      <c r="BJ20" s="29"/>
      <c r="BL20" s="37" t="s">
        <v>53</v>
      </c>
      <c r="BM20" s="71">
        <v>10960000</v>
      </c>
    </row>
    <row r="21" spans="2:65" x14ac:dyDescent="0.25">
      <c r="B21" s="1"/>
      <c r="C21" s="2"/>
      <c r="D21" s="1"/>
      <c r="E21" s="2"/>
      <c r="G21" s="1"/>
      <c r="H21" s="2"/>
      <c r="I21" s="1"/>
      <c r="J21" s="2"/>
      <c r="L21" s="1"/>
      <c r="M21" s="2"/>
      <c r="N21" s="1"/>
      <c r="O21" s="2"/>
      <c r="Q21" s="1"/>
      <c r="R21" s="41"/>
      <c r="S21" s="2"/>
      <c r="T21" s="1"/>
      <c r="U21" s="2"/>
      <c r="W21" s="1"/>
      <c r="X21" s="41"/>
      <c r="Y21" s="2"/>
      <c r="Z21" s="1"/>
      <c r="AA21" s="2"/>
      <c r="AC21" s="1"/>
      <c r="AD21" s="41"/>
      <c r="AE21" s="2"/>
      <c r="AF21" s="1"/>
      <c r="AG21" s="2"/>
      <c r="AI21" s="1"/>
      <c r="AJ21" s="41"/>
      <c r="AK21" s="2"/>
      <c r="AL21" s="1"/>
      <c r="AM21" s="2"/>
      <c r="AO21" s="1"/>
      <c r="AP21" s="41"/>
      <c r="AQ21" s="2"/>
      <c r="AR21" s="1"/>
      <c r="AS21" s="2"/>
      <c r="AU21" s="1"/>
      <c r="AV21" s="41"/>
      <c r="AW21" s="2"/>
      <c r="AX21" s="1"/>
      <c r="AY21" s="2"/>
      <c r="BA21" s="1"/>
      <c r="BB21" s="41"/>
      <c r="BC21" s="2"/>
      <c r="BD21" s="1"/>
      <c r="BE21" s="2"/>
      <c r="BG21" s="30"/>
      <c r="BH21" s="16"/>
      <c r="BI21" s="16"/>
      <c r="BJ21" s="29"/>
      <c r="BL21" s="30"/>
      <c r="BM21" s="29"/>
    </row>
    <row r="22" spans="2:65" ht="17.25" x14ac:dyDescent="0.25">
      <c r="B22" s="1"/>
      <c r="C22" s="2"/>
      <c r="D22" s="3"/>
      <c r="E22" s="2"/>
      <c r="G22" s="1"/>
      <c r="H22" s="2"/>
      <c r="I22" s="3"/>
      <c r="J22" s="4"/>
      <c r="L22" s="1"/>
      <c r="M22" s="2"/>
      <c r="N22" s="3"/>
      <c r="O22" s="4"/>
      <c r="Q22" s="1"/>
      <c r="R22" s="41"/>
      <c r="S22" s="2"/>
      <c r="T22" s="3"/>
      <c r="U22" s="4"/>
      <c r="W22" s="1"/>
      <c r="X22" s="41"/>
      <c r="Y22" s="2"/>
      <c r="Z22" s="3"/>
      <c r="AA22" s="4"/>
      <c r="AC22" s="1"/>
      <c r="AD22" s="41"/>
      <c r="AE22" s="2"/>
      <c r="AF22" s="3"/>
      <c r="AG22" s="4"/>
      <c r="AI22" s="1"/>
      <c r="AJ22" s="41"/>
      <c r="AK22" s="2"/>
      <c r="AL22" s="3"/>
      <c r="AM22" s="4"/>
      <c r="AO22" s="1"/>
      <c r="AP22" s="41"/>
      <c r="AQ22" s="2"/>
      <c r="AR22" s="3"/>
      <c r="AS22" s="4"/>
      <c r="AU22" s="1"/>
      <c r="AV22" s="41"/>
      <c r="AW22" s="2"/>
      <c r="AX22" s="3"/>
      <c r="AY22" s="4"/>
      <c r="BA22" s="1"/>
      <c r="BB22" s="41"/>
      <c r="BC22" s="2"/>
      <c r="BD22" s="3"/>
      <c r="BE22" s="4"/>
      <c r="BG22" s="30"/>
      <c r="BH22" s="16" t="s">
        <v>48</v>
      </c>
      <c r="BI22" s="16"/>
      <c r="BJ22" s="27">
        <v>1035000</v>
      </c>
      <c r="BL22" s="30"/>
      <c r="BM22" s="27"/>
    </row>
    <row r="23" spans="2:65" x14ac:dyDescent="0.25">
      <c r="B23" s="1"/>
      <c r="C23" s="2"/>
      <c r="D23" s="1"/>
      <c r="E23" s="2"/>
      <c r="G23" s="1"/>
      <c r="H23" s="2"/>
      <c r="I23" s="1"/>
      <c r="J23" s="2"/>
      <c r="L23" s="1"/>
      <c r="M23" s="2"/>
      <c r="N23" s="1"/>
      <c r="O23" s="2"/>
      <c r="Q23" s="1"/>
      <c r="R23" s="41"/>
      <c r="S23" s="2"/>
      <c r="T23" s="1"/>
      <c r="U23" s="2"/>
      <c r="W23" s="1"/>
      <c r="X23" s="41"/>
      <c r="Y23" s="2"/>
      <c r="Z23" s="1"/>
      <c r="AA23" s="2"/>
      <c r="AC23" s="1"/>
      <c r="AD23" s="41"/>
      <c r="AE23" s="2"/>
      <c r="AF23" s="1"/>
      <c r="AG23" s="2"/>
      <c r="AI23" s="1"/>
      <c r="AJ23" s="41"/>
      <c r="AK23" s="2"/>
      <c r="AL23" s="1"/>
      <c r="AM23" s="2"/>
      <c r="AO23" s="1"/>
      <c r="AP23" s="41"/>
      <c r="AQ23" s="2"/>
      <c r="AR23" s="1"/>
      <c r="AS23" s="2"/>
      <c r="AU23" s="1"/>
      <c r="AV23" s="41"/>
      <c r="AW23" s="2"/>
      <c r="AX23" s="1"/>
      <c r="AY23" s="2"/>
      <c r="BA23" s="1"/>
      <c r="BB23" s="41"/>
      <c r="BC23" s="2"/>
      <c r="BD23" s="1"/>
      <c r="BE23" s="2"/>
      <c r="BG23" s="30"/>
      <c r="BH23" s="16"/>
      <c r="BI23" s="16"/>
      <c r="BJ23" s="29"/>
      <c r="BL23" s="30"/>
      <c r="BM23" s="29"/>
    </row>
    <row r="24" spans="2:65" ht="18.75" thickBot="1" x14ac:dyDescent="0.3">
      <c r="B24" s="1"/>
      <c r="C24" s="2"/>
      <c r="D24" s="5"/>
      <c r="E24" s="6"/>
      <c r="G24" s="5"/>
      <c r="H24" s="6"/>
      <c r="I24" s="5"/>
      <c r="J24" s="6"/>
      <c r="L24" s="5"/>
      <c r="M24" s="6"/>
      <c r="N24" s="5"/>
      <c r="O24" s="6"/>
      <c r="Q24" s="5"/>
      <c r="R24" s="44"/>
      <c r="S24" s="6"/>
      <c r="T24" s="5"/>
      <c r="U24" s="6"/>
      <c r="W24" s="5"/>
      <c r="X24" s="44"/>
      <c r="Y24" s="6"/>
      <c r="Z24" s="5"/>
      <c r="AA24" s="6"/>
      <c r="AC24" s="5"/>
      <c r="AD24" s="44"/>
      <c r="AE24" s="6"/>
      <c r="AF24" s="5"/>
      <c r="AG24" s="6"/>
      <c r="AI24" s="5"/>
      <c r="AJ24" s="44"/>
      <c r="AK24" s="6"/>
      <c r="AL24" s="5"/>
      <c r="AM24" s="6"/>
      <c r="AO24" s="5"/>
      <c r="AP24" s="44"/>
      <c r="AQ24" s="6"/>
      <c r="AR24" s="5"/>
      <c r="AS24" s="6"/>
      <c r="AU24" s="5"/>
      <c r="AV24" s="44"/>
      <c r="AW24" s="6"/>
      <c r="AX24" s="5"/>
      <c r="AY24" s="6"/>
      <c r="BA24" s="5"/>
      <c r="BB24" s="44"/>
      <c r="BC24" s="6"/>
      <c r="BD24" s="5"/>
      <c r="BE24" s="6"/>
      <c r="BG24" s="30"/>
      <c r="BH24" s="21" t="s">
        <v>41</v>
      </c>
      <c r="BI24" s="22"/>
      <c r="BJ24" s="71"/>
      <c r="BL24" s="30"/>
      <c r="BM24" s="27"/>
    </row>
    <row r="25" spans="2:65" ht="16.5" thickBot="1" x14ac:dyDescent="0.3">
      <c r="B25" s="8" t="s">
        <v>4</v>
      </c>
      <c r="C25" s="9"/>
      <c r="D25" s="8" t="s">
        <v>4</v>
      </c>
      <c r="E25" s="9"/>
      <c r="G25" s="8" t="s">
        <v>4</v>
      </c>
      <c r="H25" s="9"/>
      <c r="I25" s="8" t="s">
        <v>4</v>
      </c>
      <c r="J25" s="9"/>
      <c r="L25" s="8" t="s">
        <v>4</v>
      </c>
      <c r="M25" s="9"/>
      <c r="N25" s="8" t="s">
        <v>4</v>
      </c>
      <c r="O25" s="9"/>
      <c r="Q25" s="39" t="s">
        <v>4</v>
      </c>
      <c r="R25" s="45"/>
      <c r="S25" s="40"/>
      <c r="T25" s="8" t="s">
        <v>4</v>
      </c>
      <c r="U25" s="9"/>
      <c r="W25" s="39" t="s">
        <v>4</v>
      </c>
      <c r="X25" s="45"/>
      <c r="Y25" s="40"/>
      <c r="Z25" s="8" t="s">
        <v>4</v>
      </c>
      <c r="AA25" s="9"/>
      <c r="AC25" s="39" t="s">
        <v>4</v>
      </c>
      <c r="AD25" s="45"/>
      <c r="AE25" s="40"/>
      <c r="AF25" s="8" t="s">
        <v>4</v>
      </c>
      <c r="AG25" s="9"/>
      <c r="AI25" s="39" t="s">
        <v>4</v>
      </c>
      <c r="AJ25" s="45"/>
      <c r="AK25" s="40"/>
      <c r="AL25" s="8" t="s">
        <v>4</v>
      </c>
      <c r="AM25" s="9"/>
      <c r="AO25" s="39" t="s">
        <v>4</v>
      </c>
      <c r="AP25" s="45"/>
      <c r="AQ25" s="40"/>
      <c r="AR25" s="8" t="s">
        <v>4</v>
      </c>
      <c r="AS25" s="9"/>
      <c r="AU25" s="39" t="s">
        <v>4</v>
      </c>
      <c r="AV25" s="45"/>
      <c r="AW25" s="40"/>
      <c r="AX25" s="8" t="s">
        <v>4</v>
      </c>
      <c r="AY25" s="9"/>
      <c r="BA25" s="39" t="s">
        <v>4</v>
      </c>
      <c r="BB25" s="45"/>
      <c r="BC25" s="40"/>
      <c r="BD25" s="8" t="s">
        <v>4</v>
      </c>
      <c r="BE25" s="9"/>
      <c r="BG25" s="33"/>
      <c r="BH25" s="34"/>
      <c r="BI25" s="35"/>
      <c r="BJ25" s="36"/>
      <c r="BL25" s="33"/>
      <c r="BM25" s="36"/>
    </row>
    <row r="27" spans="2:65" ht="21.75" customHeight="1" x14ac:dyDescent="0.25">
      <c r="B27" s="86" t="s">
        <v>56</v>
      </c>
      <c r="C27" s="86"/>
      <c r="D27" s="86"/>
      <c r="E27" s="86"/>
      <c r="G27" s="86" t="s">
        <v>59</v>
      </c>
      <c r="H27" s="86"/>
      <c r="I27" s="86"/>
      <c r="J27" s="86"/>
      <c r="L27" s="86" t="s">
        <v>65</v>
      </c>
      <c r="M27" s="86"/>
      <c r="N27" s="86"/>
      <c r="O27" s="86"/>
      <c r="Q27" s="86" t="s">
        <v>67</v>
      </c>
      <c r="R27" s="86"/>
      <c r="S27" s="86"/>
      <c r="T27" s="86"/>
      <c r="U27" s="86"/>
      <c r="W27" s="86" t="s">
        <v>72</v>
      </c>
      <c r="X27" s="86"/>
      <c r="Y27" s="86"/>
      <c r="Z27" s="86"/>
      <c r="AA27" s="86"/>
      <c r="AC27" s="86" t="s">
        <v>87</v>
      </c>
      <c r="AD27" s="86"/>
      <c r="AE27" s="86"/>
      <c r="AF27" s="86"/>
      <c r="AG27" s="86"/>
      <c r="AI27" s="86" t="s">
        <v>74</v>
      </c>
      <c r="AJ27" s="86"/>
      <c r="AK27" s="86"/>
      <c r="AL27" s="86"/>
      <c r="AM27" s="86"/>
      <c r="AO27" s="86" t="s">
        <v>84</v>
      </c>
      <c r="AP27" s="86"/>
      <c r="AQ27" s="86"/>
      <c r="AR27" s="86"/>
      <c r="AS27" s="86"/>
      <c r="AU27" s="86" t="s">
        <v>78</v>
      </c>
      <c r="AV27" s="86"/>
      <c r="AW27" s="86"/>
      <c r="AX27" s="86"/>
      <c r="AY27" s="86"/>
      <c r="BA27" s="86" t="s">
        <v>120</v>
      </c>
      <c r="BB27" s="86"/>
      <c r="BC27" s="86"/>
      <c r="BD27" s="86"/>
      <c r="BE27" s="86"/>
      <c r="BI27" s="14"/>
    </row>
    <row r="28" spans="2:65" ht="21.75" customHeight="1" x14ac:dyDescent="0.25">
      <c r="B28" s="86"/>
      <c r="C28" s="86"/>
      <c r="D28" s="86"/>
      <c r="E28" s="86"/>
      <c r="G28" s="86"/>
      <c r="H28" s="86"/>
      <c r="I28" s="86"/>
      <c r="J28" s="86"/>
      <c r="L28" s="86"/>
      <c r="M28" s="86"/>
      <c r="N28" s="86"/>
      <c r="O28" s="86"/>
      <c r="Q28" s="86"/>
      <c r="R28" s="86"/>
      <c r="S28" s="86"/>
      <c r="T28" s="86"/>
      <c r="U28" s="86"/>
      <c r="W28" s="86"/>
      <c r="X28" s="86"/>
      <c r="Y28" s="86"/>
      <c r="Z28" s="86"/>
      <c r="AA28" s="86"/>
      <c r="AC28" s="86"/>
      <c r="AD28" s="86"/>
      <c r="AE28" s="86"/>
      <c r="AF28" s="86"/>
      <c r="AG28" s="86"/>
      <c r="AI28" s="86"/>
      <c r="AJ28" s="86"/>
      <c r="AK28" s="86"/>
      <c r="AL28" s="86"/>
      <c r="AM28" s="86"/>
      <c r="AO28" s="86" t="s">
        <v>76</v>
      </c>
      <c r="AP28" s="86"/>
      <c r="AQ28" s="86"/>
      <c r="AR28" s="86"/>
      <c r="AS28" s="86"/>
      <c r="AU28" s="86"/>
      <c r="AV28" s="86"/>
      <c r="AW28" s="86"/>
      <c r="AX28" s="86"/>
      <c r="AY28" s="86"/>
      <c r="BA28" s="86"/>
      <c r="BB28" s="86"/>
      <c r="BC28" s="86"/>
      <c r="BD28" s="86"/>
      <c r="BE28" s="86"/>
      <c r="BI28" s="14"/>
    </row>
    <row r="29" spans="2:65" ht="21.75" customHeight="1" x14ac:dyDescent="0.25">
      <c r="B29" s="86"/>
      <c r="C29" s="86"/>
      <c r="D29" s="86"/>
      <c r="E29" s="86"/>
      <c r="G29" s="86"/>
      <c r="H29" s="86"/>
      <c r="I29" s="86"/>
      <c r="J29" s="86"/>
      <c r="L29" s="86"/>
      <c r="M29" s="86"/>
      <c r="N29" s="86"/>
      <c r="O29" s="86"/>
      <c r="Q29" s="86"/>
      <c r="R29" s="86"/>
      <c r="S29" s="86"/>
      <c r="T29" s="86"/>
      <c r="U29" s="86"/>
      <c r="W29" s="86"/>
      <c r="X29" s="86"/>
      <c r="Y29" s="86"/>
      <c r="Z29" s="86"/>
      <c r="AA29" s="86"/>
      <c r="AC29" s="86"/>
      <c r="AD29" s="86"/>
      <c r="AE29" s="86"/>
      <c r="AF29" s="86"/>
      <c r="AG29" s="86"/>
      <c r="AI29" s="86"/>
      <c r="AJ29" s="86"/>
      <c r="AK29" s="86"/>
      <c r="AL29" s="86"/>
      <c r="AM29" s="86"/>
      <c r="AO29" s="86"/>
      <c r="AP29" s="86"/>
      <c r="AQ29" s="86"/>
      <c r="AR29" s="86"/>
      <c r="AS29" s="86"/>
      <c r="AU29" s="86"/>
      <c r="AV29" s="86"/>
      <c r="AW29" s="86"/>
      <c r="AX29" s="86"/>
      <c r="AY29" s="86"/>
      <c r="BA29" s="86"/>
      <c r="BB29" s="86"/>
      <c r="BC29" s="86"/>
      <c r="BD29" s="86"/>
      <c r="BE29" s="86"/>
      <c r="BI29" s="14"/>
    </row>
    <row r="30" spans="2:65" ht="21.75" customHeight="1" x14ac:dyDescent="0.25">
      <c r="B30" s="86"/>
      <c r="C30" s="86"/>
      <c r="D30" s="86"/>
      <c r="E30" s="86"/>
      <c r="G30" s="86"/>
      <c r="H30" s="86"/>
      <c r="I30" s="86"/>
      <c r="J30" s="86"/>
      <c r="L30" s="86"/>
      <c r="M30" s="86"/>
      <c r="N30" s="86"/>
      <c r="O30" s="86"/>
      <c r="Q30" s="86"/>
      <c r="R30" s="86"/>
      <c r="S30" s="86"/>
      <c r="T30" s="86"/>
      <c r="U30" s="86"/>
      <c r="W30" s="86"/>
      <c r="X30" s="86"/>
      <c r="Y30" s="86"/>
      <c r="Z30" s="86"/>
      <c r="AA30" s="86"/>
      <c r="AC30" s="86"/>
      <c r="AD30" s="86"/>
      <c r="AE30" s="86"/>
      <c r="AF30" s="86"/>
      <c r="AG30" s="86"/>
      <c r="AI30" s="86"/>
      <c r="AJ30" s="86"/>
      <c r="AK30" s="86"/>
      <c r="AL30" s="86"/>
      <c r="AM30" s="86"/>
      <c r="AO30" s="86"/>
      <c r="AP30" s="86"/>
      <c r="AQ30" s="86"/>
      <c r="AR30" s="86"/>
      <c r="AS30" s="86"/>
      <c r="AU30" s="86"/>
      <c r="AV30" s="86"/>
      <c r="AW30" s="86"/>
      <c r="AX30" s="86"/>
      <c r="AY30" s="86"/>
      <c r="BA30" s="86"/>
      <c r="BB30" s="86"/>
      <c r="BC30" s="86"/>
      <c r="BD30" s="86"/>
      <c r="BE30" s="86"/>
      <c r="BI30" s="14"/>
    </row>
    <row r="31" spans="2:65" ht="17.25" x14ac:dyDescent="0.4">
      <c r="G31" s="85" t="s">
        <v>32</v>
      </c>
      <c r="H31" s="85"/>
      <c r="I31" s="11">
        <f>400*9000</f>
        <v>3600000</v>
      </c>
      <c r="L31" s="85"/>
      <c r="M31" s="85"/>
      <c r="N31" s="11"/>
      <c r="Q31" s="85"/>
      <c r="R31" s="85"/>
      <c r="S31" s="85"/>
      <c r="T31" s="11"/>
      <c r="W31" s="85"/>
      <c r="X31" s="85"/>
      <c r="Y31" s="85"/>
      <c r="Z31" s="11"/>
      <c r="AC31" s="85"/>
      <c r="AD31" s="85"/>
      <c r="AE31" s="85"/>
      <c r="AF31" s="11"/>
      <c r="AI31" s="85"/>
      <c r="AJ31" s="85"/>
      <c r="AK31" s="85"/>
      <c r="AL31" s="11"/>
      <c r="AO31" s="85"/>
      <c r="AP31" s="85"/>
      <c r="AQ31" s="85"/>
      <c r="AR31" s="11"/>
      <c r="AU31" s="85" t="s">
        <v>32</v>
      </c>
      <c r="AV31" s="85"/>
      <c r="AW31" s="11">
        <f>200*8000</f>
        <v>1600000</v>
      </c>
      <c r="AX31" s="11"/>
      <c r="BA31" s="85"/>
      <c r="BB31" s="85"/>
      <c r="BC31" s="11"/>
      <c r="BD31" s="11"/>
    </row>
    <row r="32" spans="2:65" x14ac:dyDescent="0.25">
      <c r="I32" s="10"/>
      <c r="N32" s="10"/>
      <c r="T32" s="10"/>
      <c r="Z32" s="10"/>
      <c r="AF32" s="10"/>
      <c r="AL32" s="10"/>
      <c r="AR32" s="10"/>
      <c r="AW32" s="10"/>
      <c r="AX32" s="10"/>
      <c r="BC32" s="10"/>
      <c r="BD32" s="10"/>
    </row>
    <row r="33" spans="7:56" ht="17.25" x14ac:dyDescent="0.4">
      <c r="G33" s="85" t="s">
        <v>33</v>
      </c>
      <c r="H33" s="85"/>
      <c r="I33" s="11">
        <f>400*5000</f>
        <v>2000000</v>
      </c>
      <c r="L33" s="85"/>
      <c r="M33" s="85"/>
      <c r="N33" s="11"/>
      <c r="Q33" s="85"/>
      <c r="R33" s="85"/>
      <c r="S33" s="85"/>
      <c r="T33" s="11"/>
      <c r="W33" s="85"/>
      <c r="X33" s="85"/>
      <c r="Y33" s="85"/>
      <c r="Z33" s="11"/>
      <c r="AC33" s="85"/>
      <c r="AD33" s="85"/>
      <c r="AE33" s="85"/>
      <c r="AF33" s="11"/>
      <c r="AI33" s="85"/>
      <c r="AJ33" s="85"/>
      <c r="AK33" s="85"/>
      <c r="AL33" s="11"/>
      <c r="AO33" s="85"/>
      <c r="AP33" s="85"/>
      <c r="AQ33" s="85"/>
      <c r="AR33" s="11"/>
      <c r="AU33" s="85" t="s">
        <v>33</v>
      </c>
      <c r="AV33" s="85"/>
      <c r="AW33" s="11">
        <f>200*5000</f>
        <v>1000000</v>
      </c>
      <c r="AX33" s="11"/>
      <c r="BA33" s="85"/>
      <c r="BB33" s="85"/>
      <c r="BC33" s="11"/>
      <c r="BD33" s="11"/>
    </row>
    <row r="34" spans="7:56" x14ac:dyDescent="0.25">
      <c r="I34" s="10"/>
      <c r="N34" s="10"/>
      <c r="T34" s="10"/>
      <c r="Z34" s="10"/>
      <c r="AF34" s="10"/>
      <c r="AL34" s="10"/>
      <c r="AR34" s="10"/>
      <c r="AW34" s="10"/>
      <c r="AX34" s="10"/>
      <c r="BC34" s="10"/>
      <c r="BD34" s="10"/>
    </row>
    <row r="35" spans="7:56" ht="17.25" x14ac:dyDescent="0.4">
      <c r="G35" s="85" t="s">
        <v>34</v>
      </c>
      <c r="H35" s="85"/>
      <c r="I35" s="11">
        <f>I31-I33</f>
        <v>1600000</v>
      </c>
      <c r="L35" s="85"/>
      <c r="M35" s="85"/>
      <c r="N35" s="11"/>
      <c r="Q35" s="85"/>
      <c r="R35" s="85"/>
      <c r="S35" s="85"/>
      <c r="T35" s="11"/>
      <c r="W35" s="85"/>
      <c r="X35" s="85"/>
      <c r="Y35" s="85"/>
      <c r="Z35" s="11"/>
      <c r="AC35" s="85"/>
      <c r="AD35" s="85"/>
      <c r="AE35" s="85"/>
      <c r="AF35" s="11"/>
      <c r="AI35" s="85"/>
      <c r="AJ35" s="85"/>
      <c r="AK35" s="85"/>
      <c r="AL35" s="11"/>
      <c r="AO35" s="85"/>
      <c r="AP35" s="85"/>
      <c r="AQ35" s="85"/>
      <c r="AR35" s="11"/>
      <c r="AU35" s="85" t="s">
        <v>34</v>
      </c>
      <c r="AV35" s="85"/>
      <c r="AW35" s="11">
        <f>AW31-AW33</f>
        <v>600000</v>
      </c>
      <c r="AX35" s="11"/>
      <c r="BA35" s="85"/>
      <c r="BB35" s="85"/>
      <c r="BC35" s="11"/>
      <c r="BD35" s="11"/>
    </row>
    <row r="37" spans="7:56" x14ac:dyDescent="0.25">
      <c r="G37" t="s">
        <v>60</v>
      </c>
    </row>
    <row r="38" spans="7:56" x14ac:dyDescent="0.25">
      <c r="H38" t="s">
        <v>58</v>
      </c>
      <c r="I38" s="10">
        <f>I31*40%</f>
        <v>1440000</v>
      </c>
      <c r="N38" s="10"/>
      <c r="T38" s="10"/>
      <c r="Z38" s="10"/>
      <c r="AF38" s="10"/>
      <c r="AL38" s="10"/>
      <c r="AR38" s="10"/>
      <c r="AW38" s="10"/>
      <c r="AX38" s="10"/>
      <c r="BC38" s="10"/>
      <c r="BD38" s="10"/>
    </row>
    <row r="39" spans="7:56" x14ac:dyDescent="0.25">
      <c r="H39" t="s">
        <v>61</v>
      </c>
      <c r="I39" s="10">
        <f>I31*60%</f>
        <v>2160000</v>
      </c>
      <c r="N39" s="10"/>
      <c r="T39" s="10"/>
      <c r="Z39" s="10"/>
      <c r="AF39" s="10"/>
      <c r="AL39" s="10"/>
      <c r="AR39" s="10"/>
      <c r="AW39" s="10"/>
      <c r="AX39" s="10"/>
      <c r="BC39" s="10"/>
      <c r="BD39" s="10"/>
    </row>
  </sheetData>
  <mergeCells count="79">
    <mergeCell ref="BA2:BE2"/>
    <mergeCell ref="BG2:BJ3"/>
    <mergeCell ref="BL2:BM3"/>
    <mergeCell ref="G2:J2"/>
    <mergeCell ref="L2:O2"/>
    <mergeCell ref="Q2:U2"/>
    <mergeCell ref="W2:AA2"/>
    <mergeCell ref="AC2:AG2"/>
    <mergeCell ref="AI2:AM2"/>
    <mergeCell ref="AO2:AS2"/>
    <mergeCell ref="AU2:AY2"/>
    <mergeCell ref="BA28:BE28"/>
    <mergeCell ref="BA29:BE29"/>
    <mergeCell ref="BA30:BE30"/>
    <mergeCell ref="BA31:BB31"/>
    <mergeCell ref="BA33:BB33"/>
    <mergeCell ref="BA27:BE27"/>
    <mergeCell ref="AO35:AQ35"/>
    <mergeCell ref="AU27:AY27"/>
    <mergeCell ref="AU28:AY28"/>
    <mergeCell ref="AU29:AY29"/>
    <mergeCell ref="AU30:AY30"/>
    <mergeCell ref="AU31:AV31"/>
    <mergeCell ref="AU33:AV33"/>
    <mergeCell ref="AU35:AV35"/>
    <mergeCell ref="AO28:AS28"/>
    <mergeCell ref="AO29:AS29"/>
    <mergeCell ref="AO30:AS30"/>
    <mergeCell ref="AO31:AQ31"/>
    <mergeCell ref="AO33:AQ33"/>
    <mergeCell ref="AO27:AS27"/>
    <mergeCell ref="BA35:BB35"/>
    <mergeCell ref="AC35:AE35"/>
    <mergeCell ref="AI27:AM27"/>
    <mergeCell ref="AI28:AM28"/>
    <mergeCell ref="AI29:AM29"/>
    <mergeCell ref="AI30:AM30"/>
    <mergeCell ref="AI31:AK31"/>
    <mergeCell ref="AI33:AK33"/>
    <mergeCell ref="AI35:AK35"/>
    <mergeCell ref="AC28:AG28"/>
    <mergeCell ref="AC29:AG29"/>
    <mergeCell ref="AC30:AG30"/>
    <mergeCell ref="AC31:AE31"/>
    <mergeCell ref="AC33:AE33"/>
    <mergeCell ref="AC27:AG27"/>
    <mergeCell ref="Q35:S35"/>
    <mergeCell ref="W27:AA27"/>
    <mergeCell ref="W28:AA28"/>
    <mergeCell ref="W29:AA29"/>
    <mergeCell ref="W30:AA30"/>
    <mergeCell ref="W31:Y31"/>
    <mergeCell ref="W33:Y33"/>
    <mergeCell ref="W35:Y35"/>
    <mergeCell ref="Q28:U28"/>
    <mergeCell ref="Q29:U29"/>
    <mergeCell ref="Q30:U30"/>
    <mergeCell ref="Q31:S31"/>
    <mergeCell ref="Q33:S33"/>
    <mergeCell ref="Q27:U27"/>
    <mergeCell ref="G35:H35"/>
    <mergeCell ref="L27:O27"/>
    <mergeCell ref="L28:O28"/>
    <mergeCell ref="L29:O29"/>
    <mergeCell ref="L30:O30"/>
    <mergeCell ref="L31:M31"/>
    <mergeCell ref="L33:M33"/>
    <mergeCell ref="L35:M35"/>
    <mergeCell ref="G31:H31"/>
    <mergeCell ref="G33:H33"/>
    <mergeCell ref="G30:J30"/>
    <mergeCell ref="G29:J29"/>
    <mergeCell ref="G28:J28"/>
    <mergeCell ref="G27:J27"/>
    <mergeCell ref="B29:E29"/>
    <mergeCell ref="B30:E30"/>
    <mergeCell ref="B27:E27"/>
    <mergeCell ref="B28:E28"/>
    <mergeCell ref="B2:E2"/>
  </mergeCells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V39"/>
  <sheetViews>
    <sheetView showGridLines="0" tabSelected="1" topLeftCell="BB1" zoomScale="55" zoomScaleNormal="55" workbookViewId="0">
      <selection activeCell="BS32" sqref="BS32"/>
    </sheetView>
  </sheetViews>
  <sheetFormatPr defaultRowHeight="15" x14ac:dyDescent="0.25"/>
  <cols>
    <col min="1" max="1" width="5.28515625" customWidth="1"/>
    <col min="2" max="2" width="19.42578125" customWidth="1"/>
    <col min="3" max="3" width="14.7109375" customWidth="1"/>
    <col min="4" max="4" width="16.42578125" customWidth="1"/>
    <col min="5" max="6" width="21.28515625" customWidth="1"/>
    <col min="7" max="7" width="2.42578125" customWidth="1"/>
    <col min="8" max="8" width="19.42578125" customWidth="1"/>
    <col min="9" max="9" width="14.7109375" customWidth="1"/>
    <col min="10" max="10" width="16.42578125" customWidth="1"/>
    <col min="11" max="12" width="21.28515625" customWidth="1"/>
    <col min="13" max="13" width="2.42578125" customWidth="1"/>
    <col min="14" max="14" width="19.42578125" customWidth="1"/>
    <col min="15" max="15" width="14.7109375" customWidth="1"/>
    <col min="16" max="16" width="16.42578125" customWidth="1"/>
    <col min="17" max="17" width="22.85546875" customWidth="1"/>
    <col min="18" max="18" width="21.28515625" customWidth="1"/>
    <col min="19" max="19" width="2.42578125" customWidth="1"/>
    <col min="20" max="20" width="19.42578125" customWidth="1"/>
    <col min="21" max="21" width="14.7109375" customWidth="1"/>
    <col min="22" max="22" width="16.42578125" customWidth="1"/>
    <col min="23" max="23" width="22.85546875" customWidth="1"/>
    <col min="24" max="24" width="21.28515625" customWidth="1"/>
    <col min="25" max="25" width="2.42578125" customWidth="1"/>
    <col min="26" max="26" width="19.42578125" customWidth="1"/>
    <col min="27" max="27" width="14.7109375" customWidth="1"/>
    <col min="28" max="28" width="16.42578125" customWidth="1"/>
    <col min="29" max="29" width="22.85546875" customWidth="1"/>
    <col min="30" max="30" width="21.28515625" customWidth="1"/>
    <col min="31" max="31" width="2.42578125" customWidth="1"/>
    <col min="32" max="32" width="19.42578125" customWidth="1"/>
    <col min="33" max="33" width="14.7109375" customWidth="1"/>
    <col min="34" max="34" width="16.42578125" customWidth="1"/>
    <col min="35" max="35" width="22.85546875" customWidth="1"/>
    <col min="36" max="36" width="21.28515625" customWidth="1"/>
    <col min="37" max="37" width="2.42578125" customWidth="1"/>
    <col min="38" max="38" width="19.42578125" customWidth="1"/>
    <col min="39" max="39" width="14.7109375" customWidth="1"/>
    <col min="40" max="40" width="16.42578125" customWidth="1"/>
    <col min="41" max="41" width="22.85546875" customWidth="1"/>
    <col min="42" max="42" width="21.28515625" customWidth="1"/>
    <col min="43" max="43" width="2.42578125" customWidth="1"/>
    <col min="44" max="44" width="19.42578125" customWidth="1"/>
    <col min="45" max="45" width="14.7109375" customWidth="1"/>
    <col min="46" max="46" width="16.42578125" customWidth="1"/>
    <col min="47" max="47" width="22.85546875" customWidth="1"/>
    <col min="48" max="48" width="24" customWidth="1"/>
    <col min="49" max="49" width="2.42578125" customWidth="1"/>
    <col min="50" max="50" width="19.42578125" customWidth="1"/>
    <col min="51" max="51" width="14.7109375" customWidth="1"/>
    <col min="52" max="52" width="16.42578125" customWidth="1"/>
    <col min="53" max="53" width="22.85546875" customWidth="1"/>
    <col min="54" max="54" width="21.28515625" customWidth="1"/>
    <col min="55" max="55" width="2.42578125" customWidth="1"/>
    <col min="56" max="56" width="19.42578125" customWidth="1"/>
    <col min="57" max="57" width="14.7109375" customWidth="1"/>
    <col min="58" max="58" width="16.42578125" customWidth="1"/>
    <col min="59" max="59" width="22.85546875" customWidth="1"/>
    <col min="60" max="60" width="21.28515625" customWidth="1"/>
    <col min="61" max="61" width="2.42578125" customWidth="1"/>
    <col min="62" max="62" width="19.42578125" customWidth="1"/>
    <col min="63" max="63" width="14.7109375" customWidth="1"/>
    <col min="64" max="64" width="16.42578125" customWidth="1"/>
    <col min="65" max="65" width="22.85546875" customWidth="1"/>
    <col min="66" max="66" width="21.28515625" customWidth="1"/>
    <col min="67" max="67" width="3.42578125" customWidth="1"/>
    <col min="68" max="68" width="3" customWidth="1"/>
    <col min="69" max="69" width="27.28515625" style="12" customWidth="1"/>
    <col min="70" max="70" width="16.5703125" style="12" customWidth="1"/>
    <col min="71" max="71" width="20.28515625" style="13" customWidth="1"/>
    <col min="72" max="72" width="3" customWidth="1"/>
    <col min="73" max="73" width="27.140625" customWidth="1"/>
    <col min="74" max="74" width="28.42578125" style="13" customWidth="1"/>
  </cols>
  <sheetData>
    <row r="1" spans="2:74" ht="15.75" thickBot="1" x14ac:dyDescent="0.3"/>
    <row r="2" spans="2:74" ht="19.5" customHeight="1" thickBot="1" x14ac:dyDescent="0.3">
      <c r="B2" s="76" t="s">
        <v>79</v>
      </c>
      <c r="C2" s="77"/>
      <c r="D2" s="77"/>
      <c r="E2" s="77"/>
      <c r="F2" s="78"/>
      <c r="H2" s="76" t="s">
        <v>85</v>
      </c>
      <c r="I2" s="77"/>
      <c r="J2" s="77"/>
      <c r="K2" s="77"/>
      <c r="L2" s="78"/>
      <c r="N2" s="76" t="s">
        <v>89</v>
      </c>
      <c r="O2" s="77"/>
      <c r="P2" s="77"/>
      <c r="Q2" s="77"/>
      <c r="R2" s="78"/>
      <c r="T2" s="76" t="s">
        <v>90</v>
      </c>
      <c r="U2" s="77"/>
      <c r="V2" s="77"/>
      <c r="W2" s="77"/>
      <c r="X2" s="78"/>
      <c r="Z2" s="76" t="s">
        <v>102</v>
      </c>
      <c r="AA2" s="77"/>
      <c r="AB2" s="77"/>
      <c r="AC2" s="77"/>
      <c r="AD2" s="78"/>
      <c r="AF2" s="76" t="s">
        <v>103</v>
      </c>
      <c r="AG2" s="77"/>
      <c r="AH2" s="77"/>
      <c r="AI2" s="77"/>
      <c r="AJ2" s="78"/>
      <c r="AL2" s="76" t="s">
        <v>107</v>
      </c>
      <c r="AM2" s="77"/>
      <c r="AN2" s="77"/>
      <c r="AO2" s="77"/>
      <c r="AP2" s="78"/>
      <c r="AR2" s="76" t="s">
        <v>110</v>
      </c>
      <c r="AS2" s="77"/>
      <c r="AT2" s="77"/>
      <c r="AU2" s="77"/>
      <c r="AV2" s="78"/>
      <c r="AX2" s="76" t="s">
        <v>111</v>
      </c>
      <c r="AY2" s="77"/>
      <c r="AZ2" s="77"/>
      <c r="BA2" s="77"/>
      <c r="BB2" s="78"/>
      <c r="BD2" s="76" t="s">
        <v>115</v>
      </c>
      <c r="BE2" s="77"/>
      <c r="BF2" s="77"/>
      <c r="BG2" s="77"/>
      <c r="BH2" s="78"/>
      <c r="BJ2" s="76" t="s">
        <v>116</v>
      </c>
      <c r="BK2" s="77"/>
      <c r="BL2" s="77"/>
      <c r="BM2" s="77"/>
      <c r="BN2" s="78"/>
      <c r="BP2" s="79" t="s">
        <v>118</v>
      </c>
      <c r="BQ2" s="80"/>
      <c r="BR2" s="80"/>
      <c r="BS2" s="81"/>
      <c r="BU2" s="79" t="s">
        <v>49</v>
      </c>
      <c r="BV2" s="81"/>
    </row>
    <row r="3" spans="2:74" ht="15.75" customHeight="1" thickBot="1" x14ac:dyDescent="0.3">
      <c r="B3" s="49" t="s">
        <v>0</v>
      </c>
      <c r="C3" s="52"/>
      <c r="D3" s="50"/>
      <c r="E3" s="49" t="s">
        <v>1</v>
      </c>
      <c r="F3" s="50"/>
      <c r="H3" s="49" t="s">
        <v>0</v>
      </c>
      <c r="I3" s="52"/>
      <c r="J3" s="50"/>
      <c r="K3" s="49" t="s">
        <v>1</v>
      </c>
      <c r="L3" s="50"/>
      <c r="N3" s="49" t="s">
        <v>0</v>
      </c>
      <c r="O3" s="52"/>
      <c r="P3" s="50"/>
      <c r="Q3" s="49" t="s">
        <v>1</v>
      </c>
      <c r="R3" s="50"/>
      <c r="T3" s="49" t="s">
        <v>0</v>
      </c>
      <c r="U3" s="52"/>
      <c r="V3" s="50"/>
      <c r="W3" s="49" t="s">
        <v>1</v>
      </c>
      <c r="X3" s="50"/>
      <c r="Z3" s="49" t="s">
        <v>0</v>
      </c>
      <c r="AA3" s="52"/>
      <c r="AB3" s="50"/>
      <c r="AC3" s="49" t="s">
        <v>1</v>
      </c>
      <c r="AD3" s="50"/>
      <c r="AF3" s="49" t="s">
        <v>0</v>
      </c>
      <c r="AG3" s="52"/>
      <c r="AH3" s="50"/>
      <c r="AI3" s="49" t="s">
        <v>1</v>
      </c>
      <c r="AJ3" s="50"/>
      <c r="AL3" s="49" t="s">
        <v>0</v>
      </c>
      <c r="AM3" s="52"/>
      <c r="AN3" s="50"/>
      <c r="AO3" s="49" t="s">
        <v>1</v>
      </c>
      <c r="AP3" s="50"/>
      <c r="AR3" s="49" t="s">
        <v>0</v>
      </c>
      <c r="AS3" s="52"/>
      <c r="AT3" s="50"/>
      <c r="AU3" s="49" t="s">
        <v>1</v>
      </c>
      <c r="AV3" s="50"/>
      <c r="AX3" s="49" t="s">
        <v>0</v>
      </c>
      <c r="AY3" s="52"/>
      <c r="AZ3" s="50"/>
      <c r="BA3" s="49" t="s">
        <v>1</v>
      </c>
      <c r="BB3" s="50"/>
      <c r="BD3" s="49" t="s">
        <v>0</v>
      </c>
      <c r="BE3" s="52"/>
      <c r="BF3" s="50"/>
      <c r="BG3" s="49" t="s">
        <v>1</v>
      </c>
      <c r="BH3" s="50"/>
      <c r="BJ3" s="49" t="s">
        <v>0</v>
      </c>
      <c r="BK3" s="52"/>
      <c r="BL3" s="50"/>
      <c r="BM3" s="49" t="s">
        <v>1</v>
      </c>
      <c r="BN3" s="50"/>
      <c r="BP3" s="82"/>
      <c r="BQ3" s="83"/>
      <c r="BR3" s="83"/>
      <c r="BS3" s="84"/>
      <c r="BU3" s="82"/>
      <c r="BV3" s="84"/>
    </row>
    <row r="4" spans="2:74" ht="15.75" thickBot="1" x14ac:dyDescent="0.3">
      <c r="B4" s="1" t="s">
        <v>2</v>
      </c>
      <c r="C4" s="41"/>
      <c r="D4" s="62"/>
      <c r="E4" s="1" t="s">
        <v>24</v>
      </c>
      <c r="F4" s="62"/>
      <c r="H4" s="1" t="s">
        <v>2</v>
      </c>
      <c r="I4" s="41"/>
      <c r="J4" s="62"/>
      <c r="K4" s="1" t="s">
        <v>24</v>
      </c>
      <c r="L4" s="62"/>
      <c r="N4" s="1" t="s">
        <v>2</v>
      </c>
      <c r="O4" s="41"/>
      <c r="P4" s="62"/>
      <c r="Q4" s="1" t="s">
        <v>24</v>
      </c>
      <c r="R4" s="62"/>
      <c r="T4" s="1" t="s">
        <v>2</v>
      </c>
      <c r="U4" s="41"/>
      <c r="V4" s="62"/>
      <c r="W4" s="1" t="s">
        <v>24</v>
      </c>
      <c r="X4" s="62"/>
      <c r="Z4" s="1" t="s">
        <v>2</v>
      </c>
      <c r="AA4" s="41"/>
      <c r="AB4" s="62"/>
      <c r="AC4" s="1" t="s">
        <v>24</v>
      </c>
      <c r="AD4" s="62"/>
      <c r="AF4" s="1" t="s">
        <v>2</v>
      </c>
      <c r="AG4" s="41"/>
      <c r="AH4" s="62"/>
      <c r="AI4" s="1" t="s">
        <v>24</v>
      </c>
      <c r="AJ4" s="62"/>
      <c r="AL4" s="1" t="s">
        <v>2</v>
      </c>
      <c r="AM4" s="41"/>
      <c r="AN4" s="62"/>
      <c r="AO4" s="1" t="s">
        <v>24</v>
      </c>
      <c r="AP4" s="62"/>
      <c r="AR4" s="1" t="s">
        <v>2</v>
      </c>
      <c r="AS4" s="41"/>
      <c r="AT4" s="62"/>
      <c r="AU4" s="1" t="s">
        <v>24</v>
      </c>
      <c r="AV4" s="62"/>
      <c r="AX4" s="1" t="s">
        <v>2</v>
      </c>
      <c r="AY4" s="41"/>
      <c r="AZ4" s="62"/>
      <c r="BA4" s="1" t="s">
        <v>24</v>
      </c>
      <c r="BB4" s="62"/>
      <c r="BD4" s="1" t="s">
        <v>2</v>
      </c>
      <c r="BE4" s="41"/>
      <c r="BF4" s="62"/>
      <c r="BG4" s="1" t="s">
        <v>24</v>
      </c>
      <c r="BH4" s="62"/>
      <c r="BJ4" s="1" t="s">
        <v>2</v>
      </c>
      <c r="BK4" s="41"/>
      <c r="BL4" s="62"/>
      <c r="BM4" s="1" t="s">
        <v>24</v>
      </c>
      <c r="BN4" s="62"/>
    </row>
    <row r="5" spans="2:74" x14ac:dyDescent="0.25">
      <c r="B5" s="30" t="s">
        <v>62</v>
      </c>
      <c r="C5" s="42"/>
      <c r="D5" s="2"/>
      <c r="E5" s="1" t="s">
        <v>29</v>
      </c>
      <c r="F5" s="64"/>
      <c r="H5" s="30" t="s">
        <v>62</v>
      </c>
      <c r="I5" s="42"/>
      <c r="J5" s="2"/>
      <c r="K5" s="1" t="s">
        <v>29</v>
      </c>
      <c r="L5" s="64"/>
      <c r="N5" s="30" t="s">
        <v>62</v>
      </c>
      <c r="O5" s="42"/>
      <c r="P5" s="2"/>
      <c r="Q5" s="1" t="s">
        <v>29</v>
      </c>
      <c r="R5" s="64"/>
      <c r="T5" s="30" t="s">
        <v>62</v>
      </c>
      <c r="U5" s="42"/>
      <c r="V5" s="2"/>
      <c r="W5" s="1" t="s">
        <v>29</v>
      </c>
      <c r="X5" s="64"/>
      <c r="Z5" s="30" t="s">
        <v>62</v>
      </c>
      <c r="AA5" s="42"/>
      <c r="AB5" s="2"/>
      <c r="AC5" s="1" t="s">
        <v>29</v>
      </c>
      <c r="AD5" s="64"/>
      <c r="AF5" s="30" t="s">
        <v>62</v>
      </c>
      <c r="AG5" s="42"/>
      <c r="AH5" s="2"/>
      <c r="AI5" s="1" t="s">
        <v>29</v>
      </c>
      <c r="AJ5" s="64"/>
      <c r="AL5" s="30" t="s">
        <v>62</v>
      </c>
      <c r="AM5" s="42"/>
      <c r="AN5" s="2"/>
      <c r="AO5" s="1" t="s">
        <v>29</v>
      </c>
      <c r="AP5" s="64"/>
      <c r="AR5" s="30" t="s">
        <v>62</v>
      </c>
      <c r="AS5" s="42"/>
      <c r="AT5" s="2"/>
      <c r="AU5" s="1" t="s">
        <v>29</v>
      </c>
      <c r="AV5" s="64"/>
      <c r="AX5" s="30" t="s">
        <v>62</v>
      </c>
      <c r="AY5" s="42"/>
      <c r="AZ5" s="2"/>
      <c r="BA5" s="1" t="s">
        <v>29</v>
      </c>
      <c r="BB5" s="64"/>
      <c r="BD5" s="30" t="s">
        <v>62</v>
      </c>
      <c r="BE5" s="42"/>
      <c r="BF5" s="2"/>
      <c r="BG5" s="1" t="s">
        <v>29</v>
      </c>
      <c r="BH5" s="64"/>
      <c r="BJ5" s="30" t="s">
        <v>62</v>
      </c>
      <c r="BK5" s="42"/>
      <c r="BL5" s="2"/>
      <c r="BM5" s="1" t="s">
        <v>29</v>
      </c>
      <c r="BN5" s="64"/>
      <c r="BP5" s="23"/>
      <c r="BQ5" s="24"/>
      <c r="BR5" s="24"/>
      <c r="BS5" s="25"/>
      <c r="BU5" s="23"/>
      <c r="BV5" s="25"/>
    </row>
    <row r="6" spans="2:74" ht="17.25" x14ac:dyDescent="0.25">
      <c r="B6" s="1" t="s">
        <v>14</v>
      </c>
      <c r="C6" s="41"/>
      <c r="D6" s="62"/>
      <c r="E6" s="1"/>
      <c r="F6" s="2"/>
      <c r="H6" s="1" t="s">
        <v>14</v>
      </c>
      <c r="I6" s="41"/>
      <c r="J6" s="62"/>
      <c r="K6" s="1"/>
      <c r="L6" s="2"/>
      <c r="N6" s="1" t="s">
        <v>14</v>
      </c>
      <c r="O6" s="41"/>
      <c r="P6" s="62"/>
      <c r="Q6" s="1"/>
      <c r="R6" s="2"/>
      <c r="T6" s="1" t="s">
        <v>14</v>
      </c>
      <c r="U6" s="41"/>
      <c r="V6" s="62"/>
      <c r="W6" s="1"/>
      <c r="X6" s="2"/>
      <c r="Z6" s="1" t="s">
        <v>14</v>
      </c>
      <c r="AA6" s="41"/>
      <c r="AB6" s="62"/>
      <c r="AC6" s="1"/>
      <c r="AD6" s="2"/>
      <c r="AF6" s="1" t="s">
        <v>14</v>
      </c>
      <c r="AG6" s="41"/>
      <c r="AH6" s="62"/>
      <c r="AI6" s="1"/>
      <c r="AJ6" s="2"/>
      <c r="AL6" s="1" t="s">
        <v>14</v>
      </c>
      <c r="AM6" s="41"/>
      <c r="AN6" s="62"/>
      <c r="AO6" s="1"/>
      <c r="AP6" s="2"/>
      <c r="AR6" s="1" t="s">
        <v>14</v>
      </c>
      <c r="AS6" s="41"/>
      <c r="AT6" s="62"/>
      <c r="AU6" s="1"/>
      <c r="AV6" s="2"/>
      <c r="AX6" s="1" t="s">
        <v>14</v>
      </c>
      <c r="AY6" s="41"/>
      <c r="AZ6" s="62"/>
      <c r="BA6" s="1"/>
      <c r="BB6" s="2"/>
      <c r="BD6" s="1" t="s">
        <v>14</v>
      </c>
      <c r="BE6" s="41"/>
      <c r="BF6" s="62"/>
      <c r="BG6" s="1"/>
      <c r="BH6" s="2"/>
      <c r="BJ6" s="1" t="s">
        <v>14</v>
      </c>
      <c r="BK6" s="41"/>
      <c r="BL6" s="62"/>
      <c r="BM6" s="1"/>
      <c r="BN6" s="2"/>
      <c r="BP6" s="26" t="s">
        <v>32</v>
      </c>
      <c r="BQ6" s="16"/>
      <c r="BR6" s="15"/>
      <c r="BS6" s="61"/>
      <c r="BU6" s="26" t="s">
        <v>44</v>
      </c>
      <c r="BV6" s="61"/>
    </row>
    <row r="7" spans="2:74" ht="17.25" x14ac:dyDescent="0.25">
      <c r="B7" s="30"/>
      <c r="C7" s="42"/>
      <c r="D7" s="2"/>
      <c r="E7" s="1"/>
      <c r="F7" s="2"/>
      <c r="H7" s="30"/>
      <c r="I7" s="42"/>
      <c r="J7" s="2"/>
      <c r="K7" s="1"/>
      <c r="L7" s="2"/>
      <c r="N7" s="30"/>
      <c r="O7" s="42"/>
      <c r="P7" s="2"/>
      <c r="Q7" s="1"/>
      <c r="R7" s="2"/>
      <c r="T7" s="30"/>
      <c r="U7" s="42"/>
      <c r="V7" s="2"/>
      <c r="W7" s="1"/>
      <c r="X7" s="2"/>
      <c r="Z7" s="30"/>
      <c r="AA7" s="42"/>
      <c r="AB7" s="2"/>
      <c r="AC7" s="1"/>
      <c r="AD7" s="2"/>
      <c r="AF7" s="30"/>
      <c r="AG7" s="42"/>
      <c r="AH7" s="2"/>
      <c r="AI7" s="1"/>
      <c r="AJ7" s="2"/>
      <c r="AL7" s="30"/>
      <c r="AM7" s="42"/>
      <c r="AN7" s="2"/>
      <c r="AO7" s="1"/>
      <c r="AP7" s="2"/>
      <c r="AR7" s="30"/>
      <c r="AS7" s="42"/>
      <c r="AT7" s="2"/>
      <c r="AU7" s="1"/>
      <c r="AV7" s="2"/>
      <c r="AX7" s="30"/>
      <c r="AY7" s="42"/>
      <c r="AZ7" s="2"/>
      <c r="BA7" s="1"/>
      <c r="BB7" s="2"/>
      <c r="BD7" s="30"/>
      <c r="BE7" s="42"/>
      <c r="BF7" s="2"/>
      <c r="BG7" s="1"/>
      <c r="BH7" s="2"/>
      <c r="BJ7" s="30"/>
      <c r="BK7" s="42"/>
      <c r="BL7" s="2"/>
      <c r="BM7" s="1"/>
      <c r="BN7" s="2"/>
      <c r="BP7" s="28" t="s">
        <v>42</v>
      </c>
      <c r="BQ7" s="19"/>
      <c r="BR7" s="15"/>
      <c r="BS7" s="29"/>
      <c r="BU7" s="28"/>
      <c r="BV7" s="27"/>
    </row>
    <row r="8" spans="2:74" ht="17.25" x14ac:dyDescent="0.25">
      <c r="B8" s="3"/>
      <c r="C8" s="53"/>
      <c r="D8" s="2"/>
      <c r="E8" s="1"/>
      <c r="F8" s="2"/>
      <c r="H8" s="3"/>
      <c r="I8" s="53"/>
      <c r="J8" s="2"/>
      <c r="K8" s="1"/>
      <c r="L8" s="2"/>
      <c r="N8" s="3"/>
      <c r="O8" s="43"/>
      <c r="P8" s="2"/>
      <c r="Q8" s="1"/>
      <c r="R8" s="2"/>
      <c r="T8" s="3"/>
      <c r="U8" s="43"/>
      <c r="V8" s="2"/>
      <c r="W8" s="1"/>
      <c r="X8" s="2"/>
      <c r="Z8" s="3"/>
      <c r="AA8" s="43"/>
      <c r="AB8" s="2"/>
      <c r="AC8" s="1"/>
      <c r="AD8" s="2"/>
      <c r="AF8" s="3"/>
      <c r="AG8" s="43"/>
      <c r="AH8" s="2"/>
      <c r="AI8" s="1"/>
      <c r="AJ8" s="2"/>
      <c r="AL8" s="3"/>
      <c r="AM8" s="53"/>
      <c r="AN8" s="2"/>
      <c r="AO8" s="1"/>
      <c r="AP8" s="2"/>
      <c r="AR8" s="3"/>
      <c r="AS8" s="53"/>
      <c r="AT8" s="2"/>
      <c r="AU8" s="1"/>
      <c r="AV8" s="2"/>
      <c r="AX8" s="3"/>
      <c r="AY8" s="53"/>
      <c r="AZ8" s="2"/>
      <c r="BA8" s="1"/>
      <c r="BB8" s="2"/>
      <c r="BD8" s="3"/>
      <c r="BE8" s="53"/>
      <c r="BF8" s="2"/>
      <c r="BG8" s="1"/>
      <c r="BH8" s="2"/>
      <c r="BJ8" s="3"/>
      <c r="BK8" s="53"/>
      <c r="BL8" s="2"/>
      <c r="BM8" s="1"/>
      <c r="BN8" s="2"/>
      <c r="BP8" s="30"/>
      <c r="BQ8" s="12" t="s">
        <v>80</v>
      </c>
      <c r="BR8" s="57"/>
      <c r="BS8" s="29"/>
      <c r="BU8" s="30" t="s">
        <v>43</v>
      </c>
      <c r="BV8" s="61"/>
    </row>
    <row r="9" spans="2:74" ht="17.25" x14ac:dyDescent="0.25">
      <c r="B9" s="1" t="s">
        <v>9</v>
      </c>
      <c r="C9" s="72"/>
      <c r="D9" s="2"/>
      <c r="E9" s="1"/>
      <c r="F9" s="2"/>
      <c r="H9" s="1" t="s">
        <v>9</v>
      </c>
      <c r="I9" s="72"/>
      <c r="J9" s="2"/>
      <c r="K9" s="1"/>
      <c r="L9" s="2"/>
      <c r="N9" s="1" t="s">
        <v>9</v>
      </c>
      <c r="O9" s="47">
        <v>4500000</v>
      </c>
      <c r="P9" s="47"/>
      <c r="Q9" s="1"/>
      <c r="R9" s="2"/>
      <c r="T9" s="1" t="s">
        <v>9</v>
      </c>
      <c r="U9" s="47">
        <v>4500000</v>
      </c>
      <c r="V9" s="47"/>
      <c r="W9" s="1"/>
      <c r="X9" s="2"/>
      <c r="Z9" s="1" t="s">
        <v>9</v>
      </c>
      <c r="AA9" s="47">
        <v>4500000</v>
      </c>
      <c r="AB9" s="47"/>
      <c r="AC9" s="1"/>
      <c r="AD9" s="2"/>
      <c r="AF9" s="1" t="s">
        <v>9</v>
      </c>
      <c r="AG9" s="47">
        <v>4500000</v>
      </c>
      <c r="AH9" s="47"/>
      <c r="AI9" s="1"/>
      <c r="AJ9" s="2"/>
      <c r="AL9" s="1" t="s">
        <v>9</v>
      </c>
      <c r="AM9" s="72"/>
      <c r="AN9" s="2"/>
      <c r="AO9" s="1"/>
      <c r="AP9" s="2"/>
      <c r="AR9" s="1" t="s">
        <v>9</v>
      </c>
      <c r="AS9" s="72"/>
      <c r="AT9" s="2"/>
      <c r="AU9" s="1"/>
      <c r="AV9" s="2"/>
      <c r="AX9" s="1" t="s">
        <v>9</v>
      </c>
      <c r="AY9" s="72"/>
      <c r="AZ9" s="2"/>
      <c r="BA9" s="1"/>
      <c r="BB9" s="2"/>
      <c r="BD9" s="1" t="s">
        <v>9</v>
      </c>
      <c r="BE9" s="72"/>
      <c r="BF9" s="2"/>
      <c r="BG9" s="1"/>
      <c r="BH9" s="2"/>
      <c r="BJ9" s="1" t="s">
        <v>9</v>
      </c>
      <c r="BK9" s="72"/>
      <c r="BL9" s="2"/>
      <c r="BM9" s="1"/>
      <c r="BN9" s="2"/>
      <c r="BP9" s="30"/>
      <c r="BQ9" s="16" t="s">
        <v>43</v>
      </c>
      <c r="BR9" s="58"/>
      <c r="BS9" s="29"/>
      <c r="BU9" s="30"/>
      <c r="BV9" s="27"/>
    </row>
    <row r="10" spans="2:74" ht="17.25" x14ac:dyDescent="0.25">
      <c r="B10" s="46" t="s">
        <v>68</v>
      </c>
      <c r="C10" s="73"/>
      <c r="D10" s="2"/>
      <c r="F10" s="2"/>
      <c r="H10" s="46" t="s">
        <v>68</v>
      </c>
      <c r="I10" s="73"/>
      <c r="J10" s="2"/>
      <c r="L10" s="2"/>
      <c r="N10" s="46" t="s">
        <v>68</v>
      </c>
      <c r="O10" s="47">
        <v>375000</v>
      </c>
      <c r="P10" s="74"/>
      <c r="R10" s="2"/>
      <c r="T10" s="46" t="s">
        <v>68</v>
      </c>
      <c r="U10" s="47">
        <v>375000</v>
      </c>
      <c r="V10" s="47"/>
      <c r="W10" s="30"/>
      <c r="X10" s="2"/>
      <c r="Z10" s="46" t="s">
        <v>68</v>
      </c>
      <c r="AA10" s="47">
        <v>375000</v>
      </c>
      <c r="AB10" s="47"/>
      <c r="AC10" s="30"/>
      <c r="AD10" s="2"/>
      <c r="AF10" s="46" t="s">
        <v>68</v>
      </c>
      <c r="AG10" s="47">
        <v>375000</v>
      </c>
      <c r="AH10" s="47"/>
      <c r="AI10" s="30"/>
      <c r="AJ10" s="2"/>
      <c r="AL10" s="46" t="s">
        <v>68</v>
      </c>
      <c r="AM10" s="73"/>
      <c r="AN10" s="2"/>
      <c r="AP10" s="2"/>
      <c r="AR10" s="46" t="s">
        <v>68</v>
      </c>
      <c r="AS10" s="73"/>
      <c r="AT10" s="2"/>
      <c r="AV10" s="2"/>
      <c r="AX10" s="46" t="s">
        <v>68</v>
      </c>
      <c r="AY10" s="73"/>
      <c r="AZ10" s="2"/>
      <c r="BB10" s="2"/>
      <c r="BD10" s="46" t="s">
        <v>68</v>
      </c>
      <c r="BE10" s="73"/>
      <c r="BF10" s="2"/>
      <c r="BH10" s="2"/>
      <c r="BJ10" s="46" t="s">
        <v>68</v>
      </c>
      <c r="BK10" s="73"/>
      <c r="BL10" s="2"/>
      <c r="BN10" s="2"/>
      <c r="BP10" s="30"/>
      <c r="BQ10" s="16" t="s">
        <v>45</v>
      </c>
      <c r="BR10" s="58"/>
      <c r="BS10" s="29"/>
      <c r="BU10" s="30" t="s">
        <v>50</v>
      </c>
      <c r="BV10" s="61"/>
    </row>
    <row r="11" spans="2:74" ht="17.25" x14ac:dyDescent="0.25">
      <c r="B11" s="1" t="s">
        <v>69</v>
      </c>
      <c r="C11" s="53"/>
      <c r="D11" s="62"/>
      <c r="E11" s="1"/>
      <c r="F11" s="2"/>
      <c r="H11" s="1" t="s">
        <v>69</v>
      </c>
      <c r="I11" s="53"/>
      <c r="J11" s="62"/>
      <c r="K11" s="1"/>
      <c r="L11" s="2"/>
      <c r="N11" s="1" t="s">
        <v>69</v>
      </c>
      <c r="O11" s="47"/>
      <c r="P11" s="47">
        <v>4125000</v>
      </c>
      <c r="Q11" s="1"/>
      <c r="R11" s="2"/>
      <c r="T11" s="1" t="s">
        <v>69</v>
      </c>
      <c r="U11" s="47"/>
      <c r="V11" s="47">
        <v>4125000</v>
      </c>
      <c r="W11" s="1"/>
      <c r="X11" s="2"/>
      <c r="Z11" s="1" t="s">
        <v>69</v>
      </c>
      <c r="AA11" s="47"/>
      <c r="AB11" s="47">
        <v>4125000</v>
      </c>
      <c r="AC11" s="1"/>
      <c r="AD11" s="2"/>
      <c r="AF11" s="1" t="s">
        <v>69</v>
      </c>
      <c r="AG11" s="47"/>
      <c r="AH11" s="47">
        <v>4125000</v>
      </c>
      <c r="AI11" s="1"/>
      <c r="AJ11" s="2"/>
      <c r="AL11" s="1" t="s">
        <v>69</v>
      </c>
      <c r="AM11" s="53"/>
      <c r="AN11" s="62"/>
      <c r="AO11" s="1"/>
      <c r="AP11" s="2"/>
      <c r="AR11" s="1" t="s">
        <v>69</v>
      </c>
      <c r="AS11" s="53"/>
      <c r="AT11" s="62"/>
      <c r="AU11" s="1"/>
      <c r="AV11" s="2"/>
      <c r="AX11" s="1" t="s">
        <v>69</v>
      </c>
      <c r="AY11" s="53"/>
      <c r="AZ11" s="62"/>
      <c r="BA11" s="1"/>
      <c r="BB11" s="2"/>
      <c r="BD11" s="1" t="s">
        <v>69</v>
      </c>
      <c r="BE11" s="53"/>
      <c r="BF11" s="62"/>
      <c r="BG11" s="1"/>
      <c r="BH11" s="2"/>
      <c r="BJ11" s="1" t="s">
        <v>69</v>
      </c>
      <c r="BK11" s="53"/>
      <c r="BL11" s="62"/>
      <c r="BM11" s="1"/>
      <c r="BN11" s="2"/>
      <c r="BP11" s="31" t="s">
        <v>39</v>
      </c>
      <c r="BQ11" s="20"/>
      <c r="BR11" s="17"/>
      <c r="BS11" s="61">
        <v>6200000</v>
      </c>
      <c r="BU11" s="31"/>
      <c r="BV11" s="27"/>
    </row>
    <row r="12" spans="2:74" ht="18" thickBot="1" x14ac:dyDescent="0.3">
      <c r="B12" s="1"/>
      <c r="C12" s="53"/>
      <c r="D12" s="2"/>
      <c r="E12" s="5"/>
      <c r="F12" s="6"/>
      <c r="H12" s="1"/>
      <c r="I12" s="53"/>
      <c r="J12" s="2"/>
      <c r="K12" s="5"/>
      <c r="L12" s="6"/>
      <c r="N12" s="1"/>
      <c r="O12" s="47"/>
      <c r="P12" s="47"/>
      <c r="Q12" s="5"/>
      <c r="R12" s="6"/>
      <c r="T12" s="1"/>
      <c r="U12" s="47"/>
      <c r="V12" s="47"/>
      <c r="W12" s="5"/>
      <c r="X12" s="6"/>
      <c r="Z12" s="1"/>
      <c r="AA12" s="47"/>
      <c r="AB12" s="47"/>
      <c r="AC12" s="5"/>
      <c r="AD12" s="6"/>
      <c r="AF12" s="1"/>
      <c r="AG12" s="47"/>
      <c r="AH12" s="47"/>
      <c r="AI12" s="5"/>
      <c r="AJ12" s="6"/>
      <c r="AL12" s="1"/>
      <c r="AM12" s="53"/>
      <c r="AN12" s="2"/>
      <c r="AO12" s="5"/>
      <c r="AP12" s="6"/>
      <c r="AR12" s="1"/>
      <c r="AS12" s="53"/>
      <c r="AT12" s="2"/>
      <c r="AU12" s="5"/>
      <c r="AV12" s="6"/>
      <c r="AX12" s="1"/>
      <c r="AY12" s="53"/>
      <c r="AZ12" s="2"/>
      <c r="BA12" s="5"/>
      <c r="BB12" s="6"/>
      <c r="BD12" s="1"/>
      <c r="BE12" s="53"/>
      <c r="BF12" s="2"/>
      <c r="BG12" s="5"/>
      <c r="BH12" s="6"/>
      <c r="BJ12" s="1"/>
      <c r="BK12" s="53"/>
      <c r="BL12" s="2"/>
      <c r="BM12" s="5"/>
      <c r="BN12" s="6"/>
      <c r="BP12" s="30"/>
      <c r="BQ12" s="16"/>
      <c r="BR12" s="15"/>
      <c r="BS12" s="29"/>
      <c r="BU12" s="30" t="s">
        <v>51</v>
      </c>
      <c r="BV12" s="61"/>
    </row>
    <row r="13" spans="2:74" ht="17.25" x14ac:dyDescent="0.25">
      <c r="B13" s="1"/>
      <c r="C13" s="42"/>
      <c r="D13" s="47"/>
      <c r="E13" s="49" t="s">
        <v>3</v>
      </c>
      <c r="F13" s="50"/>
      <c r="H13" s="1"/>
      <c r="I13" s="42"/>
      <c r="J13" s="47"/>
      <c r="K13" s="49" t="s">
        <v>3</v>
      </c>
      <c r="L13" s="50"/>
      <c r="N13" s="1"/>
      <c r="O13" s="47"/>
      <c r="P13" s="47"/>
      <c r="Q13" s="49" t="s">
        <v>3</v>
      </c>
      <c r="R13" s="50"/>
      <c r="T13" s="1"/>
      <c r="U13" s="47"/>
      <c r="V13" s="47"/>
      <c r="W13" s="49" t="s">
        <v>3</v>
      </c>
      <c r="X13" s="50"/>
      <c r="Z13" s="1"/>
      <c r="AA13" s="47"/>
      <c r="AB13" s="47"/>
      <c r="AC13" s="49" t="s">
        <v>3</v>
      </c>
      <c r="AD13" s="50"/>
      <c r="AF13" s="1"/>
      <c r="AG13" s="47"/>
      <c r="AH13" s="47"/>
      <c r="AI13" s="49" t="s">
        <v>3</v>
      </c>
      <c r="AJ13" s="50"/>
      <c r="AL13" s="1"/>
      <c r="AM13" s="42"/>
      <c r="AN13" s="47"/>
      <c r="AO13" s="49" t="s">
        <v>3</v>
      </c>
      <c r="AP13" s="50"/>
      <c r="AR13" s="1"/>
      <c r="AS13" s="42"/>
      <c r="AT13" s="47"/>
      <c r="AU13" s="49" t="s">
        <v>3</v>
      </c>
      <c r="AV13" s="50"/>
      <c r="AX13" s="1"/>
      <c r="AY13" s="42"/>
      <c r="AZ13" s="47"/>
      <c r="BA13" s="49" t="s">
        <v>3</v>
      </c>
      <c r="BB13" s="50"/>
      <c r="BD13" s="1"/>
      <c r="BE13" s="42"/>
      <c r="BF13" s="47"/>
      <c r="BG13" s="49" t="s">
        <v>3</v>
      </c>
      <c r="BH13" s="50"/>
      <c r="BJ13" s="1"/>
      <c r="BK13" s="42"/>
      <c r="BL13" s="47"/>
      <c r="BM13" s="49" t="s">
        <v>3</v>
      </c>
      <c r="BN13" s="50"/>
      <c r="BP13" s="30"/>
      <c r="BQ13" s="16" t="s">
        <v>38</v>
      </c>
      <c r="BR13" s="15"/>
      <c r="BS13" s="61">
        <v>8075000</v>
      </c>
      <c r="BU13" s="30"/>
      <c r="BV13" s="27"/>
    </row>
    <row r="14" spans="2:74" ht="17.25" x14ac:dyDescent="0.25">
      <c r="B14" s="1"/>
      <c r="C14" s="41"/>
      <c r="D14" s="2"/>
      <c r="E14" s="1"/>
      <c r="F14" s="2"/>
      <c r="H14" s="1"/>
      <c r="I14" s="41"/>
      <c r="J14" s="2"/>
      <c r="K14" s="1"/>
      <c r="L14" s="2"/>
      <c r="N14" s="1"/>
      <c r="O14" s="41"/>
      <c r="P14" s="2"/>
      <c r="Q14" s="1"/>
      <c r="R14" s="2"/>
      <c r="T14" s="1"/>
      <c r="U14" s="41"/>
      <c r="V14" s="2"/>
      <c r="W14" s="1"/>
      <c r="X14" s="2"/>
      <c r="Z14" s="1"/>
      <c r="AA14" s="41"/>
      <c r="AB14" s="2"/>
      <c r="AC14" s="1"/>
      <c r="AD14" s="2"/>
      <c r="AF14" s="1"/>
      <c r="AG14" s="41"/>
      <c r="AH14" s="2"/>
      <c r="AI14" s="1"/>
      <c r="AJ14" s="2"/>
      <c r="AL14" s="1"/>
      <c r="AM14" s="41"/>
      <c r="AN14" s="2"/>
      <c r="AO14" s="1"/>
      <c r="AP14" s="2"/>
      <c r="AR14" s="1"/>
      <c r="AS14" s="41"/>
      <c r="AT14" s="2"/>
      <c r="AU14" s="1"/>
      <c r="AV14" s="2"/>
      <c r="AX14" s="1"/>
      <c r="AY14" s="41"/>
      <c r="AZ14" s="2"/>
      <c r="BA14" s="1"/>
      <c r="BB14" s="2"/>
      <c r="BD14" s="1"/>
      <c r="BE14" s="41"/>
      <c r="BF14" s="2"/>
      <c r="BG14" s="1"/>
      <c r="BH14" s="2"/>
      <c r="BJ14" s="1"/>
      <c r="BK14" s="41"/>
      <c r="BL14" s="2"/>
      <c r="BM14" s="1"/>
      <c r="BN14" s="2"/>
      <c r="BP14" s="30"/>
      <c r="BQ14" s="16"/>
      <c r="BR14" s="15"/>
      <c r="BS14" s="29"/>
      <c r="BU14" s="30" t="s">
        <v>52</v>
      </c>
      <c r="BV14" s="61"/>
    </row>
    <row r="15" spans="2:74" ht="17.25" x14ac:dyDescent="0.25">
      <c r="B15" s="1"/>
      <c r="C15" s="41"/>
      <c r="D15" s="2"/>
      <c r="E15" s="1" t="s">
        <v>6</v>
      </c>
      <c r="F15" s="62"/>
      <c r="H15" s="1"/>
      <c r="I15" s="41"/>
      <c r="J15" s="2"/>
      <c r="K15" s="1" t="s">
        <v>6</v>
      </c>
      <c r="L15" s="62"/>
      <c r="N15" s="1"/>
      <c r="O15" s="41"/>
      <c r="P15" s="2"/>
      <c r="Q15" s="1" t="s">
        <v>6</v>
      </c>
      <c r="R15" s="62"/>
      <c r="T15" s="1"/>
      <c r="U15" s="41"/>
      <c r="V15" s="2"/>
      <c r="W15" s="1" t="s">
        <v>6</v>
      </c>
      <c r="X15" s="62"/>
      <c r="Z15" s="1"/>
      <c r="AA15" s="41"/>
      <c r="AB15" s="2"/>
      <c r="AC15" s="1" t="s">
        <v>6</v>
      </c>
      <c r="AD15" s="62"/>
      <c r="AF15" s="1"/>
      <c r="AG15" s="41"/>
      <c r="AH15" s="2"/>
      <c r="AI15" s="1" t="s">
        <v>6</v>
      </c>
      <c r="AJ15" s="62"/>
      <c r="AL15" s="1"/>
      <c r="AM15" s="41"/>
      <c r="AN15" s="2"/>
      <c r="AO15" s="1" t="s">
        <v>6</v>
      </c>
      <c r="AP15" s="62"/>
      <c r="AR15" s="1"/>
      <c r="AS15" s="41"/>
      <c r="AT15" s="2"/>
      <c r="AU15" s="1" t="s">
        <v>6</v>
      </c>
      <c r="AV15" s="62"/>
      <c r="AX15" s="1"/>
      <c r="AY15" s="41"/>
      <c r="AZ15" s="2"/>
      <c r="BA15" s="1" t="s">
        <v>6</v>
      </c>
      <c r="BB15" s="62"/>
      <c r="BD15" s="1"/>
      <c r="BE15" s="41"/>
      <c r="BF15" s="2"/>
      <c r="BG15" s="1" t="s">
        <v>6</v>
      </c>
      <c r="BH15" s="62"/>
      <c r="BJ15" s="1"/>
      <c r="BK15" s="41"/>
      <c r="BL15" s="2"/>
      <c r="BM15" s="1" t="s">
        <v>6</v>
      </c>
      <c r="BN15" s="62"/>
      <c r="BP15" s="26" t="s">
        <v>40</v>
      </c>
      <c r="BQ15" s="16"/>
      <c r="BR15" s="15"/>
      <c r="BS15" s="27"/>
      <c r="BU15" s="26"/>
      <c r="BV15" s="27"/>
    </row>
    <row r="16" spans="2:74" ht="17.25" x14ac:dyDescent="0.25">
      <c r="B16" s="1"/>
      <c r="C16" s="41"/>
      <c r="D16" s="2"/>
      <c r="E16" s="1" t="s">
        <v>35</v>
      </c>
      <c r="F16" s="64"/>
      <c r="H16" s="1"/>
      <c r="I16" s="41"/>
      <c r="J16" s="2"/>
      <c r="K16" s="1" t="s">
        <v>35</v>
      </c>
      <c r="L16" s="64"/>
      <c r="N16" s="1"/>
      <c r="O16" s="41"/>
      <c r="P16" s="2"/>
      <c r="Q16" s="1" t="s">
        <v>35</v>
      </c>
      <c r="R16" s="64"/>
      <c r="T16" s="1"/>
      <c r="U16" s="41"/>
      <c r="V16" s="2"/>
      <c r="W16" s="1" t="s">
        <v>35</v>
      </c>
      <c r="X16" s="64"/>
      <c r="Z16" s="1"/>
      <c r="AA16" s="41"/>
      <c r="AB16" s="2"/>
      <c r="AC16" s="1" t="s">
        <v>35</v>
      </c>
      <c r="AD16" s="64"/>
      <c r="AF16" s="1"/>
      <c r="AG16" s="41"/>
      <c r="AH16" s="2"/>
      <c r="AI16" s="1" t="s">
        <v>35</v>
      </c>
      <c r="AJ16" s="64"/>
      <c r="AL16" s="1"/>
      <c r="AM16" s="41"/>
      <c r="AN16" s="2"/>
      <c r="AO16" s="1" t="s">
        <v>35</v>
      </c>
      <c r="AP16" s="64"/>
      <c r="AR16" s="1"/>
      <c r="AS16" s="41"/>
      <c r="AT16" s="2"/>
      <c r="AU16" s="1" t="s">
        <v>35</v>
      </c>
      <c r="AV16" s="64"/>
      <c r="AX16" s="1"/>
      <c r="AY16" s="41"/>
      <c r="AZ16" s="2"/>
      <c r="BA16" s="1" t="s">
        <v>35</v>
      </c>
      <c r="BB16" s="64"/>
      <c r="BD16" s="1"/>
      <c r="BE16" s="41"/>
      <c r="BF16" s="2"/>
      <c r="BG16" s="1" t="s">
        <v>35</v>
      </c>
      <c r="BH16" s="64"/>
      <c r="BJ16" s="1"/>
      <c r="BK16" s="41"/>
      <c r="BL16" s="2"/>
      <c r="BM16" s="1" t="s">
        <v>35</v>
      </c>
      <c r="BN16" s="64"/>
      <c r="BP16" s="30"/>
      <c r="BQ16" s="16" t="s">
        <v>125</v>
      </c>
      <c r="BR16" s="55"/>
      <c r="BS16" s="29"/>
      <c r="BU16" s="30" t="s">
        <v>54</v>
      </c>
      <c r="BV16" s="61"/>
    </row>
    <row r="17" spans="2:74" ht="17.25" x14ac:dyDescent="0.25">
      <c r="B17" s="1"/>
      <c r="C17" s="41"/>
      <c r="D17" s="2"/>
      <c r="E17" s="1"/>
      <c r="F17" s="2"/>
      <c r="H17" s="1"/>
      <c r="I17" s="41"/>
      <c r="J17" s="2"/>
      <c r="K17" s="1"/>
      <c r="L17" s="2"/>
      <c r="N17" s="1"/>
      <c r="O17" s="41"/>
      <c r="P17" s="2"/>
      <c r="Q17" s="1"/>
      <c r="R17" s="2"/>
      <c r="T17" s="1"/>
      <c r="U17" s="41"/>
      <c r="V17" s="2"/>
      <c r="W17" s="1"/>
      <c r="X17" s="2"/>
      <c r="Z17" s="1"/>
      <c r="AA17" s="41"/>
      <c r="AB17" s="2"/>
      <c r="AC17" s="1"/>
      <c r="AD17" s="2"/>
      <c r="AF17" s="1"/>
      <c r="AG17" s="41"/>
      <c r="AH17" s="2"/>
      <c r="AI17" s="1"/>
      <c r="AJ17" s="2"/>
      <c r="AL17" s="1"/>
      <c r="AM17" s="41"/>
      <c r="AN17" s="2"/>
      <c r="AO17" s="1"/>
      <c r="AP17" s="2"/>
      <c r="AR17" s="1"/>
      <c r="AS17" s="41"/>
      <c r="AT17" s="2"/>
      <c r="AU17" s="1"/>
      <c r="AV17" s="2"/>
      <c r="AX17" s="1"/>
      <c r="AY17" s="41"/>
      <c r="AZ17" s="2"/>
      <c r="BA17" s="1"/>
      <c r="BB17" s="2"/>
      <c r="BD17" s="1"/>
      <c r="BE17" s="41"/>
      <c r="BF17" s="2"/>
      <c r="BG17" s="1"/>
      <c r="BH17" s="2"/>
      <c r="BJ17" s="1"/>
      <c r="BK17" s="41"/>
      <c r="BL17" s="2"/>
      <c r="BM17" s="1"/>
      <c r="BN17" s="2"/>
      <c r="BP17" s="30"/>
      <c r="BQ17" s="16" t="s">
        <v>125</v>
      </c>
      <c r="BR17" s="56"/>
      <c r="BS17" s="29"/>
      <c r="BU17" s="30"/>
      <c r="BV17" s="27"/>
    </row>
    <row r="18" spans="2:74" ht="17.25" x14ac:dyDescent="0.25">
      <c r="B18" s="1"/>
      <c r="C18" s="41"/>
      <c r="D18" s="2"/>
      <c r="E18" s="1" t="s">
        <v>57</v>
      </c>
      <c r="F18" s="62"/>
      <c r="H18" s="1"/>
      <c r="I18" s="41"/>
      <c r="J18" s="2"/>
      <c r="K18" s="1" t="s">
        <v>57</v>
      </c>
      <c r="L18" s="62"/>
      <c r="N18" s="1"/>
      <c r="O18" s="41"/>
      <c r="P18" s="2"/>
      <c r="Q18" s="1" t="s">
        <v>57</v>
      </c>
      <c r="R18" s="62"/>
      <c r="T18" s="1"/>
      <c r="U18" s="41"/>
      <c r="V18" s="2"/>
      <c r="W18" s="1" t="s">
        <v>57</v>
      </c>
      <c r="X18" s="62"/>
      <c r="Z18" s="1"/>
      <c r="AA18" s="41"/>
      <c r="AB18" s="2"/>
      <c r="AC18" s="1" t="s">
        <v>57</v>
      </c>
      <c r="AD18" s="62"/>
      <c r="AF18" s="1"/>
      <c r="AG18" s="41"/>
      <c r="AH18" s="2"/>
      <c r="AI18" s="1" t="s">
        <v>57</v>
      </c>
      <c r="AJ18" s="62"/>
      <c r="AL18" s="1"/>
      <c r="AM18" s="41"/>
      <c r="AN18" s="2"/>
      <c r="AO18" s="1" t="s">
        <v>57</v>
      </c>
      <c r="AP18" s="62"/>
      <c r="AR18" s="1"/>
      <c r="AS18" s="41"/>
      <c r="AT18" s="2"/>
      <c r="AU18" s="1" t="s">
        <v>57</v>
      </c>
      <c r="AV18" s="62"/>
      <c r="AX18" s="1"/>
      <c r="AY18" s="41"/>
      <c r="AZ18" s="2"/>
      <c r="BA18" s="1" t="s">
        <v>57</v>
      </c>
      <c r="BB18" s="62"/>
      <c r="BD18" s="1"/>
      <c r="BE18" s="41"/>
      <c r="BF18" s="2"/>
      <c r="BG18" s="1" t="s">
        <v>57</v>
      </c>
      <c r="BH18" s="62"/>
      <c r="BJ18" s="1"/>
      <c r="BK18" s="41"/>
      <c r="BL18" s="2"/>
      <c r="BM18" s="1" t="s">
        <v>57</v>
      </c>
      <c r="BN18" s="62"/>
      <c r="BP18" s="30"/>
      <c r="BQ18" s="16" t="s">
        <v>125</v>
      </c>
      <c r="BR18" s="56"/>
      <c r="BS18" s="29"/>
      <c r="BU18" s="30" t="s">
        <v>83</v>
      </c>
      <c r="BV18" s="61"/>
    </row>
    <row r="19" spans="2:74" x14ac:dyDescent="0.25">
      <c r="B19" s="1"/>
      <c r="C19" s="41"/>
      <c r="D19" s="2"/>
      <c r="E19" s="1"/>
      <c r="F19" s="2"/>
      <c r="H19" s="1"/>
      <c r="I19" s="41"/>
      <c r="J19" s="2"/>
      <c r="K19" s="1"/>
      <c r="L19" s="2"/>
      <c r="N19" s="1"/>
      <c r="O19" s="41"/>
      <c r="P19" s="2"/>
      <c r="Q19" s="1"/>
      <c r="R19" s="2"/>
      <c r="T19" s="1"/>
      <c r="U19" s="41"/>
      <c r="V19" s="2"/>
      <c r="W19" s="1"/>
      <c r="X19" s="2"/>
      <c r="Z19" s="1"/>
      <c r="AA19" s="41"/>
      <c r="AB19" s="2"/>
      <c r="AC19" s="1"/>
      <c r="AD19" s="2"/>
      <c r="AF19" s="1"/>
      <c r="AG19" s="41"/>
      <c r="AH19" s="2"/>
      <c r="AI19" s="1"/>
      <c r="AJ19" s="2"/>
      <c r="AL19" s="1"/>
      <c r="AM19" s="41"/>
      <c r="AN19" s="2"/>
      <c r="AO19" s="1"/>
      <c r="AP19" s="2"/>
      <c r="AR19" s="1"/>
      <c r="AS19" s="41"/>
      <c r="AT19" s="2"/>
      <c r="AU19" s="1"/>
      <c r="AV19" s="2"/>
      <c r="AX19" s="1"/>
      <c r="AY19" s="41"/>
      <c r="AZ19" s="2"/>
      <c r="BA19" s="1"/>
      <c r="BB19" s="2"/>
      <c r="BD19" s="1"/>
      <c r="BE19" s="41"/>
      <c r="BF19" s="2"/>
      <c r="BG19" s="1"/>
      <c r="BH19" s="2"/>
      <c r="BJ19" s="1"/>
      <c r="BK19" s="41"/>
      <c r="BL19" s="2"/>
      <c r="BM19" s="1"/>
      <c r="BN19" s="2"/>
      <c r="BP19" s="30"/>
      <c r="BQ19" s="16" t="s">
        <v>125</v>
      </c>
      <c r="BR19" s="56"/>
      <c r="BS19" s="29"/>
      <c r="BU19" s="30"/>
      <c r="BV19" s="29"/>
    </row>
    <row r="20" spans="2:74" ht="18" x14ac:dyDescent="0.25">
      <c r="B20" s="1"/>
      <c r="C20" s="41"/>
      <c r="D20" s="2"/>
      <c r="E20" s="1"/>
      <c r="F20" s="2"/>
      <c r="H20" s="1"/>
      <c r="I20" s="41"/>
      <c r="J20" s="2"/>
      <c r="K20" s="1"/>
      <c r="L20" s="2"/>
      <c r="N20" s="1"/>
      <c r="O20" s="41"/>
      <c r="P20" s="2"/>
      <c r="Q20" s="1"/>
      <c r="R20" s="2"/>
      <c r="T20" s="1"/>
      <c r="U20" s="41"/>
      <c r="V20" s="2"/>
      <c r="W20" s="1"/>
      <c r="X20" s="2"/>
      <c r="Z20" s="1"/>
      <c r="AA20" s="41"/>
      <c r="AB20" s="2"/>
      <c r="AC20" s="1"/>
      <c r="AD20" s="2"/>
      <c r="AF20" s="1"/>
      <c r="AG20" s="41"/>
      <c r="AH20" s="2"/>
      <c r="AI20" s="1"/>
      <c r="AJ20" s="2"/>
      <c r="AL20" s="1"/>
      <c r="AM20" s="41"/>
      <c r="AN20" s="2"/>
      <c r="AO20" s="1"/>
      <c r="AP20" s="2"/>
      <c r="AR20" s="1"/>
      <c r="AS20" s="41"/>
      <c r="AT20" s="2"/>
      <c r="AU20" s="1"/>
      <c r="AV20" s="2"/>
      <c r="AX20" s="1"/>
      <c r="AY20" s="41"/>
      <c r="AZ20" s="2"/>
      <c r="BA20" s="1"/>
      <c r="BB20" s="2"/>
      <c r="BD20" s="1"/>
      <c r="BE20" s="41"/>
      <c r="BF20" s="2"/>
      <c r="BG20" s="1"/>
      <c r="BH20" s="2"/>
      <c r="BJ20" s="1"/>
      <c r="BK20" s="41"/>
      <c r="BL20" s="2"/>
      <c r="BM20" s="1"/>
      <c r="BN20" s="2"/>
      <c r="BP20" s="30"/>
      <c r="BQ20" s="16"/>
      <c r="BR20" s="18"/>
      <c r="BS20" s="29"/>
      <c r="BU20" s="37" t="s">
        <v>53</v>
      </c>
      <c r="BV20" s="71">
        <v>2225000</v>
      </c>
    </row>
    <row r="21" spans="2:74" x14ac:dyDescent="0.25">
      <c r="B21" s="1"/>
      <c r="C21" s="41"/>
      <c r="D21" s="2"/>
      <c r="E21" s="1"/>
      <c r="F21" s="2"/>
      <c r="H21" s="1"/>
      <c r="I21" s="41"/>
      <c r="J21" s="2"/>
      <c r="K21" s="1"/>
      <c r="L21" s="2"/>
      <c r="N21" s="1"/>
      <c r="O21" s="41"/>
      <c r="P21" s="2"/>
      <c r="Q21" s="1"/>
      <c r="R21" s="2"/>
      <c r="T21" s="1"/>
      <c r="U21" s="41"/>
      <c r="V21" s="2"/>
      <c r="W21" s="1"/>
      <c r="X21" s="2"/>
      <c r="Z21" s="1"/>
      <c r="AA21" s="41"/>
      <c r="AB21" s="2"/>
      <c r="AC21" s="1"/>
      <c r="AD21" s="2"/>
      <c r="AF21" s="1"/>
      <c r="AG21" s="41"/>
      <c r="AH21" s="2"/>
      <c r="AI21" s="1"/>
      <c r="AJ21" s="2"/>
      <c r="AL21" s="1"/>
      <c r="AM21" s="41"/>
      <c r="AN21" s="2"/>
      <c r="AO21" s="1"/>
      <c r="AP21" s="2"/>
      <c r="AR21" s="1"/>
      <c r="AS21" s="41"/>
      <c r="AT21" s="2"/>
      <c r="AU21" s="1"/>
      <c r="AV21" s="2"/>
      <c r="AX21" s="1"/>
      <c r="AY21" s="41"/>
      <c r="AZ21" s="2"/>
      <c r="BA21" s="1"/>
      <c r="BB21" s="2"/>
      <c r="BD21" s="1"/>
      <c r="BE21" s="41"/>
      <c r="BF21" s="2"/>
      <c r="BG21" s="1"/>
      <c r="BH21" s="2"/>
      <c r="BJ21" s="1"/>
      <c r="BK21" s="41"/>
      <c r="BL21" s="2"/>
      <c r="BM21" s="1"/>
      <c r="BN21" s="2"/>
      <c r="BP21" s="30"/>
      <c r="BQ21" s="16"/>
      <c r="BR21" s="16"/>
      <c r="BS21" s="29"/>
      <c r="BU21" s="30"/>
      <c r="BV21" s="29"/>
    </row>
    <row r="22" spans="2:74" ht="17.25" x14ac:dyDescent="0.25">
      <c r="B22" s="1"/>
      <c r="C22" s="41"/>
      <c r="D22" s="2"/>
      <c r="E22" s="3"/>
      <c r="F22" s="4"/>
      <c r="H22" s="1"/>
      <c r="I22" s="41"/>
      <c r="J22" s="2"/>
      <c r="K22" s="3"/>
      <c r="L22" s="4"/>
      <c r="N22" s="1"/>
      <c r="O22" s="41"/>
      <c r="P22" s="2"/>
      <c r="Q22" s="3"/>
      <c r="R22" s="4"/>
      <c r="T22" s="1"/>
      <c r="U22" s="41"/>
      <c r="V22" s="2"/>
      <c r="W22" s="3"/>
      <c r="X22" s="4"/>
      <c r="Z22" s="1"/>
      <c r="AA22" s="41"/>
      <c r="AB22" s="2"/>
      <c r="AC22" s="3"/>
      <c r="AD22" s="4"/>
      <c r="AF22" s="1"/>
      <c r="AG22" s="41"/>
      <c r="AH22" s="2"/>
      <c r="AI22" s="3"/>
      <c r="AJ22" s="4"/>
      <c r="AL22" s="1"/>
      <c r="AM22" s="41"/>
      <c r="AN22" s="2"/>
      <c r="AO22" s="3"/>
      <c r="AP22" s="4"/>
      <c r="AR22" s="1"/>
      <c r="AS22" s="41"/>
      <c r="AT22" s="2"/>
      <c r="AU22" s="3"/>
      <c r="AV22" s="4"/>
      <c r="AX22" s="1"/>
      <c r="AY22" s="41"/>
      <c r="AZ22" s="2"/>
      <c r="BA22" s="3"/>
      <c r="BB22" s="4"/>
      <c r="BD22" s="1"/>
      <c r="BE22" s="41"/>
      <c r="BF22" s="2"/>
      <c r="BG22" s="3"/>
      <c r="BH22" s="4"/>
      <c r="BJ22" s="1"/>
      <c r="BK22" s="41"/>
      <c r="BL22" s="2"/>
      <c r="BM22" s="3"/>
      <c r="BN22" s="4"/>
      <c r="BP22" s="30"/>
      <c r="BQ22" s="16" t="s">
        <v>48</v>
      </c>
      <c r="BR22" s="16"/>
      <c r="BS22" s="61">
        <v>1800000</v>
      </c>
      <c r="BU22" s="30"/>
      <c r="BV22" s="27"/>
    </row>
    <row r="23" spans="2:74" x14ac:dyDescent="0.25">
      <c r="B23" s="1"/>
      <c r="C23" s="41"/>
      <c r="D23" s="2"/>
      <c r="E23" s="1"/>
      <c r="F23" s="2"/>
      <c r="H23" s="1"/>
      <c r="I23" s="41"/>
      <c r="J23" s="2"/>
      <c r="K23" s="1"/>
      <c r="L23" s="2"/>
      <c r="N23" s="1"/>
      <c r="O23" s="41"/>
      <c r="P23" s="2"/>
      <c r="Q23" s="1"/>
      <c r="R23" s="2"/>
      <c r="T23" s="1"/>
      <c r="U23" s="41"/>
      <c r="V23" s="2"/>
      <c r="W23" s="1"/>
      <c r="X23" s="2"/>
      <c r="Z23" s="1"/>
      <c r="AA23" s="41"/>
      <c r="AB23" s="2"/>
      <c r="AC23" s="1"/>
      <c r="AD23" s="2"/>
      <c r="AF23" s="1"/>
      <c r="AG23" s="41"/>
      <c r="AH23" s="2"/>
      <c r="AI23" s="1"/>
      <c r="AJ23" s="2"/>
      <c r="AL23" s="1"/>
      <c r="AM23" s="41"/>
      <c r="AN23" s="2"/>
      <c r="AO23" s="1"/>
      <c r="AP23" s="2"/>
      <c r="AR23" s="1"/>
      <c r="AS23" s="41"/>
      <c r="AT23" s="2"/>
      <c r="AU23" s="1"/>
      <c r="AV23" s="2"/>
      <c r="AX23" s="1"/>
      <c r="AY23" s="41"/>
      <c r="AZ23" s="2"/>
      <c r="BA23" s="1"/>
      <c r="BB23" s="2"/>
      <c r="BD23" s="1"/>
      <c r="BE23" s="41"/>
      <c r="BF23" s="2"/>
      <c r="BG23" s="1"/>
      <c r="BH23" s="2"/>
      <c r="BJ23" s="1"/>
      <c r="BK23" s="41"/>
      <c r="BL23" s="2"/>
      <c r="BM23" s="1"/>
      <c r="BN23" s="2"/>
      <c r="BP23" s="30"/>
      <c r="BQ23" s="16"/>
      <c r="BR23" s="16"/>
      <c r="BS23" s="29"/>
      <c r="BU23" s="30"/>
      <c r="BV23" s="29"/>
    </row>
    <row r="24" spans="2:74" ht="18.75" thickBot="1" x14ac:dyDescent="0.3">
      <c r="B24" s="5"/>
      <c r="C24" s="44"/>
      <c r="D24" s="6"/>
      <c r="E24" s="5"/>
      <c r="F24" s="6"/>
      <c r="H24" s="5"/>
      <c r="I24" s="44"/>
      <c r="J24" s="6"/>
      <c r="K24" s="5"/>
      <c r="L24" s="6"/>
      <c r="N24" s="5"/>
      <c r="O24" s="44"/>
      <c r="P24" s="6"/>
      <c r="Q24" s="5"/>
      <c r="R24" s="6"/>
      <c r="T24" s="5"/>
      <c r="U24" s="44"/>
      <c r="V24" s="6"/>
      <c r="W24" s="5"/>
      <c r="X24" s="6"/>
      <c r="Z24" s="5"/>
      <c r="AA24" s="44"/>
      <c r="AB24" s="6"/>
      <c r="AC24" s="5"/>
      <c r="AD24" s="6"/>
      <c r="AF24" s="5"/>
      <c r="AG24" s="44"/>
      <c r="AH24" s="6"/>
      <c r="AI24" s="5"/>
      <c r="AJ24" s="6"/>
      <c r="AL24" s="5"/>
      <c r="AM24" s="44"/>
      <c r="AN24" s="6"/>
      <c r="AO24" s="5"/>
      <c r="AP24" s="6"/>
      <c r="AR24" s="5"/>
      <c r="AS24" s="44"/>
      <c r="AT24" s="6"/>
      <c r="AU24" s="5"/>
      <c r="AV24" s="6"/>
      <c r="AX24" s="5"/>
      <c r="AY24" s="44"/>
      <c r="AZ24" s="6"/>
      <c r="BA24" s="5"/>
      <c r="BB24" s="6"/>
      <c r="BD24" s="5"/>
      <c r="BE24" s="44"/>
      <c r="BF24" s="6"/>
      <c r="BG24" s="5"/>
      <c r="BH24" s="6"/>
      <c r="BJ24" s="5"/>
      <c r="BK24" s="44"/>
      <c r="BL24" s="6"/>
      <c r="BM24" s="5"/>
      <c r="BN24" s="6"/>
      <c r="BP24" s="30"/>
      <c r="BQ24" s="21" t="s">
        <v>41</v>
      </c>
      <c r="BR24" s="22"/>
      <c r="BS24" s="32"/>
      <c r="BU24" s="30"/>
      <c r="BV24" s="27"/>
    </row>
    <row r="25" spans="2:74" ht="16.5" thickBot="1" x14ac:dyDescent="0.3">
      <c r="B25" s="39" t="s">
        <v>4</v>
      </c>
      <c r="C25" s="45"/>
      <c r="D25" s="40"/>
      <c r="E25" s="8" t="s">
        <v>4</v>
      </c>
      <c r="F25" s="9">
        <v>0</v>
      </c>
      <c r="H25" s="39" t="s">
        <v>4</v>
      </c>
      <c r="I25" s="45"/>
      <c r="J25" s="40"/>
      <c r="K25" s="8" t="s">
        <v>4</v>
      </c>
      <c r="L25" s="9"/>
      <c r="N25" s="39" t="s">
        <v>4</v>
      </c>
      <c r="O25" s="45"/>
      <c r="P25" s="40"/>
      <c r="Q25" s="8" t="s">
        <v>4</v>
      </c>
      <c r="R25" s="9"/>
      <c r="T25" s="39" t="s">
        <v>4</v>
      </c>
      <c r="U25" s="45"/>
      <c r="V25" s="40"/>
      <c r="W25" s="8" t="s">
        <v>4</v>
      </c>
      <c r="X25" s="9"/>
      <c r="Z25" s="39" t="s">
        <v>4</v>
      </c>
      <c r="AA25" s="45"/>
      <c r="AB25" s="40"/>
      <c r="AC25" s="8" t="s">
        <v>4</v>
      </c>
      <c r="AD25" s="9"/>
      <c r="AF25" s="39" t="s">
        <v>4</v>
      </c>
      <c r="AG25" s="45"/>
      <c r="AH25" s="40"/>
      <c r="AI25" s="8" t="s">
        <v>4</v>
      </c>
      <c r="AJ25" s="9"/>
      <c r="AL25" s="39" t="s">
        <v>4</v>
      </c>
      <c r="AM25" s="45"/>
      <c r="AN25" s="40"/>
      <c r="AO25" s="8" t="s">
        <v>4</v>
      </c>
      <c r="AP25" s="9"/>
      <c r="AR25" s="39" t="s">
        <v>4</v>
      </c>
      <c r="AS25" s="45"/>
      <c r="AT25" s="40"/>
      <c r="AU25" s="8" t="s">
        <v>4</v>
      </c>
      <c r="AV25" s="9"/>
      <c r="AX25" s="39" t="s">
        <v>4</v>
      </c>
      <c r="AY25" s="45"/>
      <c r="AZ25" s="40"/>
      <c r="BA25" s="8" t="s">
        <v>4</v>
      </c>
      <c r="BB25" s="9"/>
      <c r="BD25" s="39" t="s">
        <v>4</v>
      </c>
      <c r="BE25" s="45"/>
      <c r="BF25" s="40"/>
      <c r="BG25" s="8" t="s">
        <v>4</v>
      </c>
      <c r="BH25" s="9"/>
      <c r="BJ25" s="39" t="s">
        <v>4</v>
      </c>
      <c r="BK25" s="45"/>
      <c r="BL25" s="40"/>
      <c r="BM25" s="8" t="s">
        <v>4</v>
      </c>
      <c r="BN25" s="9"/>
      <c r="BP25" s="33"/>
      <c r="BQ25" s="34"/>
      <c r="BR25" s="35"/>
      <c r="BS25" s="36"/>
      <c r="BU25" s="33"/>
      <c r="BV25" s="36"/>
    </row>
    <row r="27" spans="2:74" ht="21.75" customHeight="1" x14ac:dyDescent="0.25">
      <c r="B27" s="86" t="s">
        <v>56</v>
      </c>
      <c r="C27" s="86"/>
      <c r="D27" s="86"/>
      <c r="E27" s="86"/>
      <c r="F27" s="86"/>
      <c r="H27" s="86" t="s">
        <v>86</v>
      </c>
      <c r="I27" s="86"/>
      <c r="J27" s="86"/>
      <c r="K27" s="86"/>
      <c r="L27" s="86"/>
      <c r="N27" s="86" t="s">
        <v>88</v>
      </c>
      <c r="O27" s="86"/>
      <c r="P27" s="86"/>
      <c r="Q27" s="86"/>
      <c r="R27" s="86"/>
      <c r="T27" s="86" t="s">
        <v>91</v>
      </c>
      <c r="U27" s="86"/>
      <c r="V27" s="86"/>
      <c r="W27" s="86"/>
      <c r="X27" s="86"/>
      <c r="Z27" s="86" t="s">
        <v>98</v>
      </c>
      <c r="AA27" s="86"/>
      <c r="AB27" s="86"/>
      <c r="AC27" s="86"/>
      <c r="AD27" s="86"/>
      <c r="AF27" s="86" t="s">
        <v>99</v>
      </c>
      <c r="AG27" s="86"/>
      <c r="AH27" s="86"/>
      <c r="AI27" s="86"/>
      <c r="AJ27" s="86"/>
      <c r="AL27" s="86" t="s">
        <v>104</v>
      </c>
      <c r="AM27" s="86"/>
      <c r="AN27" s="86"/>
      <c r="AO27" s="86"/>
      <c r="AP27" s="86"/>
      <c r="AR27" s="86" t="s">
        <v>108</v>
      </c>
      <c r="AS27" s="86"/>
      <c r="AT27" s="86"/>
      <c r="AU27" s="86"/>
      <c r="AV27" s="86"/>
      <c r="AX27" s="86" t="s">
        <v>112</v>
      </c>
      <c r="AY27" s="86"/>
      <c r="AZ27" s="86"/>
      <c r="BA27" s="86"/>
      <c r="BB27" s="86"/>
      <c r="BD27" s="86" t="s">
        <v>114</v>
      </c>
      <c r="BE27" s="86"/>
      <c r="BF27" s="86"/>
      <c r="BG27" s="86"/>
      <c r="BH27" s="86"/>
      <c r="BJ27" s="86" t="s">
        <v>117</v>
      </c>
      <c r="BK27" s="86"/>
      <c r="BL27" s="86"/>
      <c r="BM27" s="86"/>
      <c r="BN27" s="86"/>
      <c r="BR27" s="14"/>
    </row>
    <row r="28" spans="2:74" ht="21.75" customHeight="1" x14ac:dyDescent="0.25">
      <c r="B28" s="86"/>
      <c r="C28" s="86"/>
      <c r="D28" s="86"/>
      <c r="E28" s="86"/>
      <c r="F28" s="86"/>
      <c r="H28" s="87"/>
      <c r="I28" s="87"/>
      <c r="J28" s="87"/>
      <c r="K28" s="87"/>
      <c r="L28" s="87"/>
      <c r="N28" s="87"/>
      <c r="O28" s="87"/>
      <c r="P28" s="87"/>
      <c r="Q28" s="87"/>
      <c r="R28" s="87"/>
      <c r="T28" s="86" t="s">
        <v>92</v>
      </c>
      <c r="U28" s="86"/>
      <c r="V28" s="86"/>
      <c r="W28" s="86"/>
      <c r="X28" s="86"/>
      <c r="Z28" s="86" t="s">
        <v>97</v>
      </c>
      <c r="AA28" s="86"/>
      <c r="AB28" s="86"/>
      <c r="AC28" s="86"/>
      <c r="AD28" s="86"/>
      <c r="AF28" s="86" t="s">
        <v>100</v>
      </c>
      <c r="AG28" s="86"/>
      <c r="AH28" s="86"/>
      <c r="AI28" s="86"/>
      <c r="AJ28" s="86"/>
      <c r="AL28" s="86" t="s">
        <v>105</v>
      </c>
      <c r="AM28" s="86"/>
      <c r="AN28" s="86"/>
      <c r="AO28" s="86"/>
      <c r="AP28" s="86"/>
      <c r="AR28" s="86" t="s">
        <v>109</v>
      </c>
      <c r="AS28" s="86"/>
      <c r="AT28" s="86"/>
      <c r="AU28" s="86"/>
      <c r="AV28" s="86"/>
      <c r="AX28" s="86" t="s">
        <v>113</v>
      </c>
      <c r="AY28" s="86"/>
      <c r="AZ28" s="86"/>
      <c r="BA28" s="86"/>
      <c r="BB28" s="86"/>
      <c r="BD28" s="86"/>
      <c r="BE28" s="86"/>
      <c r="BF28" s="86"/>
      <c r="BG28" s="86"/>
      <c r="BH28" s="86"/>
      <c r="BJ28" s="86"/>
      <c r="BK28" s="86"/>
      <c r="BL28" s="86"/>
      <c r="BM28" s="86"/>
      <c r="BN28" s="86"/>
      <c r="BR28" s="14"/>
    </row>
    <row r="29" spans="2:74" ht="21.75" customHeight="1" x14ac:dyDescent="0.25">
      <c r="B29" s="86"/>
      <c r="C29" s="86"/>
      <c r="D29" s="86"/>
      <c r="E29" s="86"/>
      <c r="F29" s="86"/>
      <c r="H29" s="86"/>
      <c r="I29" s="86"/>
      <c r="J29" s="86"/>
      <c r="K29" s="86"/>
      <c r="L29" s="86"/>
      <c r="N29" s="86"/>
      <c r="O29" s="86"/>
      <c r="P29" s="86"/>
      <c r="Q29" s="86"/>
      <c r="R29" s="86"/>
      <c r="T29" s="86" t="s">
        <v>93</v>
      </c>
      <c r="U29" s="86"/>
      <c r="V29" s="86"/>
      <c r="W29" s="86"/>
      <c r="X29" s="86"/>
      <c r="Z29" s="86"/>
      <c r="AA29" s="86"/>
      <c r="AB29" s="86"/>
      <c r="AC29" s="86"/>
      <c r="AD29" s="86"/>
      <c r="AF29" s="86"/>
      <c r="AG29" s="86"/>
      <c r="AH29" s="86"/>
      <c r="AI29" s="86"/>
      <c r="AJ29" s="86"/>
      <c r="AL29" s="86" t="s">
        <v>106</v>
      </c>
      <c r="AM29" s="86"/>
      <c r="AN29" s="86"/>
      <c r="AO29" s="86"/>
      <c r="AP29" s="86"/>
      <c r="AR29" s="86"/>
      <c r="AS29" s="86"/>
      <c r="AT29" s="86"/>
      <c r="AU29" s="86"/>
      <c r="AV29" s="86"/>
      <c r="AX29" s="86"/>
      <c r="AY29" s="86"/>
      <c r="AZ29" s="86"/>
      <c r="BA29" s="86"/>
      <c r="BB29" s="86"/>
      <c r="BD29" s="86"/>
      <c r="BE29" s="86"/>
      <c r="BF29" s="86"/>
      <c r="BG29" s="86"/>
      <c r="BH29" s="86"/>
      <c r="BJ29" s="86"/>
      <c r="BK29" s="86"/>
      <c r="BL29" s="86"/>
      <c r="BM29" s="86"/>
      <c r="BN29" s="86"/>
      <c r="BR29" s="14"/>
    </row>
    <row r="30" spans="2:74" ht="21.75" customHeight="1" x14ac:dyDescent="0.25">
      <c r="B30" s="86"/>
      <c r="C30" s="86"/>
      <c r="D30" s="86"/>
      <c r="E30" s="86"/>
      <c r="F30" s="86"/>
      <c r="H30" s="86"/>
      <c r="I30" s="86"/>
      <c r="J30" s="86"/>
      <c r="K30" s="86"/>
      <c r="L30" s="86"/>
      <c r="N30" s="86"/>
      <c r="O30" s="86"/>
      <c r="P30" s="86"/>
      <c r="Q30" s="86"/>
      <c r="R30" s="86"/>
      <c r="T30" s="86"/>
      <c r="U30" s="86"/>
      <c r="V30" s="86"/>
      <c r="W30" s="86"/>
      <c r="X30" s="86"/>
      <c r="Z30" s="86"/>
      <c r="AA30" s="86"/>
      <c r="AB30" s="86"/>
      <c r="AC30" s="86"/>
      <c r="AD30" s="86"/>
      <c r="AF30" s="86"/>
      <c r="AG30" s="86"/>
      <c r="AH30" s="86"/>
      <c r="AI30" s="86"/>
      <c r="AJ30" s="86"/>
      <c r="AL30" s="86"/>
      <c r="AM30" s="86"/>
      <c r="AN30" s="86"/>
      <c r="AO30" s="86"/>
      <c r="AP30" s="86"/>
      <c r="AR30" s="86"/>
      <c r="AS30" s="86"/>
      <c r="AT30" s="86"/>
      <c r="AU30" s="86"/>
      <c r="AV30" s="86"/>
      <c r="AX30" s="86"/>
      <c r="AY30" s="86"/>
      <c r="AZ30" s="86"/>
      <c r="BA30" s="86"/>
      <c r="BB30" s="86"/>
      <c r="BD30" s="86"/>
      <c r="BE30" s="86"/>
      <c r="BF30" s="86"/>
      <c r="BG30" s="86"/>
      <c r="BH30" s="86"/>
      <c r="BJ30" s="86"/>
      <c r="BK30" s="86"/>
      <c r="BL30" s="86"/>
      <c r="BM30" s="86"/>
      <c r="BN30" s="86"/>
      <c r="BR30" s="14"/>
    </row>
    <row r="31" spans="2:74" ht="17.25" x14ac:dyDescent="0.4">
      <c r="B31" s="85"/>
      <c r="C31" s="85"/>
      <c r="D31" s="11"/>
      <c r="E31" s="11"/>
      <c r="H31" s="85" t="s">
        <v>32</v>
      </c>
      <c r="I31" s="85"/>
      <c r="J31" s="11">
        <f>250*2500</f>
        <v>625000</v>
      </c>
      <c r="N31" s="85"/>
      <c r="O31" s="85"/>
      <c r="P31" s="11"/>
      <c r="T31" s="85" t="s">
        <v>94</v>
      </c>
      <c r="U31" s="85"/>
      <c r="V31" s="11">
        <f>750*4000</f>
        <v>3000000</v>
      </c>
      <c r="Z31" s="85" t="s">
        <v>32</v>
      </c>
      <c r="AA31" s="85"/>
      <c r="AB31" s="11">
        <f>750*9000</f>
        <v>6750000</v>
      </c>
      <c r="AF31" s="85" t="s">
        <v>101</v>
      </c>
      <c r="AG31" s="85"/>
      <c r="AH31" s="11">
        <f>1000*4000</f>
        <v>4000000</v>
      </c>
      <c r="AL31" s="85"/>
      <c r="AM31" s="85"/>
      <c r="AN31" s="11"/>
      <c r="AR31" s="85" t="s">
        <v>32</v>
      </c>
      <c r="AS31" s="85"/>
      <c r="AT31" s="11">
        <f>500*9000</f>
        <v>4500000</v>
      </c>
      <c r="AX31" s="85"/>
      <c r="AY31" s="85"/>
      <c r="AZ31" s="11"/>
      <c r="BD31" s="85"/>
      <c r="BE31" s="85"/>
      <c r="BF31" s="11"/>
      <c r="BJ31" s="85" t="s">
        <v>32</v>
      </c>
      <c r="BK31" s="85"/>
      <c r="BL31" s="11">
        <f>300*8000</f>
        <v>2400000</v>
      </c>
    </row>
    <row r="32" spans="2:74" x14ac:dyDescent="0.25">
      <c r="D32" s="10"/>
      <c r="E32" s="10"/>
      <c r="J32" s="10"/>
      <c r="P32" s="10"/>
      <c r="V32" s="10"/>
      <c r="AB32" s="10"/>
      <c r="AH32" s="10"/>
      <c r="AN32" s="10"/>
      <c r="AT32" s="10"/>
      <c r="AZ32" s="10"/>
      <c r="BF32" s="10"/>
      <c r="BL32" s="10"/>
    </row>
    <row r="33" spans="2:64" ht="17.25" x14ac:dyDescent="0.4">
      <c r="B33" s="85"/>
      <c r="C33" s="85"/>
      <c r="D33" s="11"/>
      <c r="E33" s="11"/>
      <c r="H33" s="85" t="s">
        <v>33</v>
      </c>
      <c r="I33" s="85"/>
      <c r="J33" s="11">
        <f>250*5000</f>
        <v>1250000</v>
      </c>
      <c r="N33" s="85"/>
      <c r="O33" s="85"/>
      <c r="P33" s="11"/>
      <c r="T33" t="s">
        <v>60</v>
      </c>
      <c r="Z33" s="85" t="s">
        <v>33</v>
      </c>
      <c r="AA33" s="85"/>
      <c r="AB33" s="11">
        <f>750*4000</f>
        <v>3000000</v>
      </c>
      <c r="AF33" t="s">
        <v>60</v>
      </c>
      <c r="AR33" s="85" t="s">
        <v>33</v>
      </c>
      <c r="AS33" s="85"/>
      <c r="AT33" s="11">
        <f>500*4000</f>
        <v>2000000</v>
      </c>
      <c r="AX33" s="85"/>
      <c r="AY33" s="85"/>
      <c r="AZ33" s="11"/>
      <c r="BD33" s="85"/>
      <c r="BE33" s="85"/>
      <c r="BF33" s="11"/>
      <c r="BJ33" s="85" t="s">
        <v>33</v>
      </c>
      <c r="BK33" s="85"/>
      <c r="BL33" s="11">
        <f>300*4000</f>
        <v>1200000</v>
      </c>
    </row>
    <row r="34" spans="2:64" x14ac:dyDescent="0.25">
      <c r="D34" s="10"/>
      <c r="E34" s="10"/>
      <c r="J34" s="10"/>
      <c r="P34" s="10"/>
      <c r="U34" t="s">
        <v>95</v>
      </c>
      <c r="V34" s="10">
        <f>V31*75%</f>
        <v>2250000</v>
      </c>
      <c r="AB34" s="10"/>
      <c r="AG34" t="s">
        <v>95</v>
      </c>
      <c r="AH34" s="10">
        <f>AH31*75%</f>
        <v>3000000</v>
      </c>
      <c r="AN34" s="10"/>
      <c r="AT34" s="10"/>
      <c r="AZ34" s="10"/>
      <c r="BF34" s="10"/>
      <c r="BL34" s="10"/>
    </row>
    <row r="35" spans="2:64" ht="17.25" x14ac:dyDescent="0.4">
      <c r="B35" s="85"/>
      <c r="C35" s="85"/>
      <c r="D35" s="11"/>
      <c r="E35" s="11"/>
      <c r="H35" s="85" t="s">
        <v>34</v>
      </c>
      <c r="I35" s="85"/>
      <c r="J35" s="11">
        <f>J31-J33</f>
        <v>-625000</v>
      </c>
      <c r="N35" s="85"/>
      <c r="O35" s="85"/>
      <c r="P35" s="11"/>
      <c r="U35" t="s">
        <v>96</v>
      </c>
      <c r="V35" s="10">
        <f>V31*25%</f>
        <v>750000</v>
      </c>
      <c r="Z35" s="85" t="s">
        <v>34</v>
      </c>
      <c r="AA35" s="85"/>
      <c r="AB35" s="11">
        <f>AB31-AB33</f>
        <v>3750000</v>
      </c>
      <c r="AG35" t="s">
        <v>122</v>
      </c>
      <c r="AH35" s="10">
        <f>AH31*25%</f>
        <v>1000000</v>
      </c>
      <c r="AN35" s="10"/>
      <c r="AR35" s="85" t="s">
        <v>34</v>
      </c>
      <c r="AS35" s="85"/>
      <c r="AT35" s="11">
        <f>AT31-AT33</f>
        <v>2500000</v>
      </c>
      <c r="AX35" s="85"/>
      <c r="AY35" s="85"/>
      <c r="AZ35" s="11"/>
      <c r="BD35" s="85"/>
      <c r="BE35" s="85"/>
      <c r="BF35" s="11"/>
      <c r="BJ35" s="85" t="s">
        <v>34</v>
      </c>
      <c r="BK35" s="85"/>
      <c r="BL35" s="11">
        <f>BL31-BL33</f>
        <v>1200000</v>
      </c>
    </row>
    <row r="38" spans="2:64" x14ac:dyDescent="0.25">
      <c r="D38" s="10"/>
      <c r="E38" s="10"/>
      <c r="J38" s="10"/>
      <c r="P38" s="10"/>
      <c r="V38" s="10"/>
      <c r="AB38" s="10"/>
      <c r="AH38" s="10"/>
      <c r="AN38" s="10"/>
      <c r="AT38" s="10"/>
      <c r="AZ38" s="10"/>
      <c r="BF38" s="10"/>
      <c r="BL38" s="10"/>
    </row>
    <row r="39" spans="2:64" x14ac:dyDescent="0.25">
      <c r="D39" s="10"/>
      <c r="E39" s="10"/>
      <c r="J39" s="10"/>
      <c r="P39" s="10"/>
      <c r="V39" s="10"/>
      <c r="AB39" s="10"/>
      <c r="AH39" s="10"/>
      <c r="AN39" s="10"/>
      <c r="AT39" s="10"/>
      <c r="AZ39" s="10"/>
      <c r="BF39" s="10"/>
      <c r="BL39" s="10"/>
    </row>
  </sheetData>
  <mergeCells count="84">
    <mergeCell ref="N2:R2"/>
    <mergeCell ref="N27:R27"/>
    <mergeCell ref="N29:R29"/>
    <mergeCell ref="N30:R30"/>
    <mergeCell ref="N31:O31"/>
    <mergeCell ref="H2:L2"/>
    <mergeCell ref="H27:L27"/>
    <mergeCell ref="H28:L28"/>
    <mergeCell ref="H29:L29"/>
    <mergeCell ref="H30:L30"/>
    <mergeCell ref="B2:F2"/>
    <mergeCell ref="B27:F27"/>
    <mergeCell ref="B28:F28"/>
    <mergeCell ref="B29:F29"/>
    <mergeCell ref="B30:F30"/>
    <mergeCell ref="B31:C31"/>
    <mergeCell ref="H35:I35"/>
    <mergeCell ref="H33:I33"/>
    <mergeCell ref="H31:I31"/>
    <mergeCell ref="N28:R28"/>
    <mergeCell ref="B33:C33"/>
    <mergeCell ref="B35:C35"/>
    <mergeCell ref="N35:O35"/>
    <mergeCell ref="N33:O33"/>
    <mergeCell ref="Z33:AA33"/>
    <mergeCell ref="Z35:AA35"/>
    <mergeCell ref="T28:X28"/>
    <mergeCell ref="T29:X29"/>
    <mergeCell ref="T30:X30"/>
    <mergeCell ref="T31:U31"/>
    <mergeCell ref="Z29:AD29"/>
    <mergeCell ref="Z30:AD30"/>
    <mergeCell ref="Z31:AA31"/>
    <mergeCell ref="T2:X2"/>
    <mergeCell ref="T27:X27"/>
    <mergeCell ref="Z2:AD2"/>
    <mergeCell ref="Z27:AD27"/>
    <mergeCell ref="Z28:AD28"/>
    <mergeCell ref="AF28:AJ28"/>
    <mergeCell ref="AF29:AJ29"/>
    <mergeCell ref="AF30:AJ30"/>
    <mergeCell ref="AF31:AG31"/>
    <mergeCell ref="AF2:AJ2"/>
    <mergeCell ref="AF27:AJ27"/>
    <mergeCell ref="AL2:AP2"/>
    <mergeCell ref="AL27:AP27"/>
    <mergeCell ref="AL28:AP28"/>
    <mergeCell ref="AL29:AP29"/>
    <mergeCell ref="AL30:AP30"/>
    <mergeCell ref="AL31:AM31"/>
    <mergeCell ref="AR35:AS35"/>
    <mergeCell ref="AX2:BB2"/>
    <mergeCell ref="AX27:BB27"/>
    <mergeCell ref="AX28:BB28"/>
    <mergeCell ref="AX29:BB29"/>
    <mergeCell ref="AX30:BB30"/>
    <mergeCell ref="AX31:AY31"/>
    <mergeCell ref="AX33:AY33"/>
    <mergeCell ref="AX35:AY35"/>
    <mergeCell ref="AR28:AV28"/>
    <mergeCell ref="AR29:AV29"/>
    <mergeCell ref="AR30:AV30"/>
    <mergeCell ref="AR31:AS31"/>
    <mergeCell ref="AR33:AS33"/>
    <mergeCell ref="AR2:AV2"/>
    <mergeCell ref="BU2:BV3"/>
    <mergeCell ref="BD35:BE35"/>
    <mergeCell ref="BJ2:BN2"/>
    <mergeCell ref="BJ27:BN27"/>
    <mergeCell ref="BJ28:BN28"/>
    <mergeCell ref="BJ29:BN29"/>
    <mergeCell ref="BJ30:BN30"/>
    <mergeCell ref="BJ31:BK31"/>
    <mergeCell ref="BJ33:BK33"/>
    <mergeCell ref="BJ35:BK35"/>
    <mergeCell ref="BD28:BH28"/>
    <mergeCell ref="BD29:BH29"/>
    <mergeCell ref="BD30:BH30"/>
    <mergeCell ref="BD31:BE31"/>
    <mergeCell ref="BD33:BE33"/>
    <mergeCell ref="BD2:BH2"/>
    <mergeCell ref="BD27:BH27"/>
    <mergeCell ref="AR27:AV27"/>
    <mergeCell ref="BP2:BS3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Week 1</vt:lpstr>
      <vt:lpstr>Week 2</vt:lpstr>
      <vt:lpstr>Week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id</dc:creator>
  <cp:lastModifiedBy>Randy Rahman Hussen</cp:lastModifiedBy>
  <dcterms:created xsi:type="dcterms:W3CDTF">2019-09-14T02:40:11Z</dcterms:created>
  <dcterms:modified xsi:type="dcterms:W3CDTF">2022-10-24T00:41:43Z</dcterms:modified>
</cp:coreProperties>
</file>